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<sst xmlns="http://schemas.openxmlformats.org/spreadsheetml/2006/main" count="133" uniqueCount="89">
  <si>
    <t xml:space="preserve">S O Ł E C T W A </t>
  </si>
  <si>
    <t>Klasyfikacja budżetowa</t>
  </si>
  <si>
    <t>Treść</t>
  </si>
  <si>
    <t>Dębowa Łęka</t>
  </si>
  <si>
    <t>Hetmanice</t>
  </si>
  <si>
    <t>Kandlewo</t>
  </si>
  <si>
    <t>Konradowo</t>
  </si>
  <si>
    <t>Lgiń</t>
  </si>
  <si>
    <t>Łęgoń</t>
  </si>
  <si>
    <t>Łysiny</t>
  </si>
  <si>
    <t>Nowa Wieś</t>
  </si>
  <si>
    <t>Olbrachcice</t>
  </si>
  <si>
    <t>Osowa Sień</t>
  </si>
  <si>
    <t>Przyczyna Dolna</t>
  </si>
  <si>
    <t>Przyczyna Górna</t>
  </si>
  <si>
    <t>Siedlnica</t>
  </si>
  <si>
    <t>Tylewice</t>
  </si>
  <si>
    <t>Wygnańczyce</t>
  </si>
  <si>
    <t>Ogółem</t>
  </si>
  <si>
    <t>Kultura i ochrona dziedzictwa narodowego</t>
  </si>
  <si>
    <t>Rozdział 92109</t>
  </si>
  <si>
    <t>Domy  i ośrodki kultury, świetlice i kluby</t>
  </si>
  <si>
    <t>Wydatki inwestycyjne  jednostek  budżetowych</t>
  </si>
  <si>
    <t xml:space="preserve">Nazwa przedsięwzięcia </t>
  </si>
  <si>
    <t>Wydatki na zakupy inwestycyjne jednostek budżetowych</t>
  </si>
  <si>
    <t>Rozdział 90004</t>
  </si>
  <si>
    <t>Utrzymanie zieleni w miastach i gminach</t>
  </si>
  <si>
    <t>Zakup usług remontowych</t>
  </si>
  <si>
    <t xml:space="preserve"> </t>
  </si>
  <si>
    <t>Rozdział 75412</t>
  </si>
  <si>
    <t>Ochotnicze straże pożarne</t>
  </si>
  <si>
    <t>Zakup materiałów i wyposażenia</t>
  </si>
  <si>
    <t>Transport i łączność</t>
  </si>
  <si>
    <t>Nazwa przedsięwzięcia</t>
  </si>
  <si>
    <t>Gospodarka komunalna i ochrona środowiska</t>
  </si>
  <si>
    <t>Rozdział 60017</t>
  </si>
  <si>
    <t>Drogi wewnętrzne</t>
  </si>
  <si>
    <t>DZIAŁ 921</t>
  </si>
  <si>
    <t>DZIAŁ 600</t>
  </si>
  <si>
    <t>Nazwa przedsiewziecia</t>
  </si>
  <si>
    <t>Dział 754</t>
  </si>
  <si>
    <t>Bezpieczeństwo publiczne i ochrona przeciwpożarowa</t>
  </si>
  <si>
    <t>Dział 900</t>
  </si>
  <si>
    <t xml:space="preserve">Zakup usług remontowych </t>
  </si>
  <si>
    <t>Zakup wyposażenia sali wiejskiej w Przyczynie Dolnej</t>
  </si>
  <si>
    <t>DZIAŁ 926</t>
  </si>
  <si>
    <t>Kultura fizyczna</t>
  </si>
  <si>
    <t>Rozdział 92601</t>
  </si>
  <si>
    <t>Obiekty sportowe</t>
  </si>
  <si>
    <t>Modernizacja  sali wiejskiej w Lginiu</t>
  </si>
  <si>
    <t>Zakup tłucznia na utwardzenie dróg  gminnych w Tylewicach</t>
  </si>
  <si>
    <t>Zakup wyposażenia sali wiejskiej w Przyczynie Górnej</t>
  </si>
  <si>
    <t xml:space="preserve">Modernizacja sali wiejskiej w Dębowej Łęce </t>
  </si>
  <si>
    <t xml:space="preserve">Zakup tłucznia na utwardzenie dróg w Olbrachcicach </t>
  </si>
  <si>
    <t>Zagospodarowanie terenu przy sali wiejskiej w Dębowej Łęce</t>
  </si>
  <si>
    <t xml:space="preserve">Zakup wyposażenia kuchni sali wiejskiej w Hetmanicach </t>
  </si>
  <si>
    <t>Zakup tłucznia na utwardzenie dróg w Kandlewie</t>
  </si>
  <si>
    <t>Zakup ławek i stołów dla sołectwa Kandlewo</t>
  </si>
  <si>
    <t>Zakup wyposażenia  sali wiejskiej w Kandlewie</t>
  </si>
  <si>
    <t>Zakup wyposażenia sali wiejskiej w Konradowie</t>
  </si>
  <si>
    <t>Zakup tłucznia na utwardzenie dróg  w Konradowie</t>
  </si>
  <si>
    <t>Zakup tłucznia na utwardzenie dróg  gminnych w Przyczynie Dolnej</t>
  </si>
  <si>
    <t>Remont sali wiejskiej w Przyczynie Dolnej</t>
  </si>
  <si>
    <t>Zakup kosiarki do trawy w Przyczynie Dolnej</t>
  </si>
  <si>
    <t>Zakup wyposażenia boiska sportowego w Przyczynie Górnej</t>
  </si>
  <si>
    <t>Remont instalacji elektrycznej sali wiejskiej w Przyczynie Górnej</t>
  </si>
  <si>
    <t>Remont remizy OSP i terenu przyległego w Przyczynie Górnej</t>
  </si>
  <si>
    <t>Zakup ławek i stołów dla sołectwa Tylewice</t>
  </si>
  <si>
    <t>Remont sali wiejskiej w Wygnańczycach</t>
  </si>
  <si>
    <t>Zakup wyposażenia sali wiejskiej w Wygnańczcach</t>
  </si>
  <si>
    <t>Zakup bramek i siatek na boisko w Łęgoniu</t>
  </si>
  <si>
    <t>Remont sceny i nawierzchni boiska sportowego w Kandlewie</t>
  </si>
  <si>
    <t>Budowa placu zabaw i siłowni zewnętrznej w Nowej Wsi</t>
  </si>
  <si>
    <t>Zakup wyposażenia na plac zabaw w Olbrachcicach</t>
  </si>
  <si>
    <t>Modernizacja kuchni i zaplecza kuchennego sali wiejskiej w Osowej Sieni</t>
  </si>
  <si>
    <t>Remont drogi dojazdowej na boisko sportowe w Przyczynie Górnej</t>
  </si>
  <si>
    <t>Zakup materiałów do sali  wiejskiej w Przyczynie Górnej</t>
  </si>
  <si>
    <t>Rozdział 90015</t>
  </si>
  <si>
    <t>Oświetlenie ulic, placów i dróg</t>
  </si>
  <si>
    <t>Budowa linii oświetlenia ulicznego w Siedlnicy</t>
  </si>
  <si>
    <t>Zakup wyposażenia kuchni sali wiejskiej w Łysinach</t>
  </si>
  <si>
    <t>Modernizacja  zadaszenia przy sali wiejskiej w Łysinach</t>
  </si>
  <si>
    <t>Załącznik Nr  10  do  Uchwały Nr     /17   Rady Miejskiej we Wschowie z dnia     12.2017</t>
  </si>
  <si>
    <t>Wydatki  jednostek pomocniczych Miasta i Gminy Wschowa  realizowane  w ramach  ustawowego funduszu sołeckiego  na 2018 rok</t>
  </si>
  <si>
    <t>Zakup materiałów do wykonania ław i stołów zewnętrznych Łysinach</t>
  </si>
  <si>
    <t>Klimatyzacja sali wiejskiej w Osowej Sieni</t>
  </si>
  <si>
    <t xml:space="preserve">Ogrodzenie i utwardzenie kostką brukową boiska w Łęgoniu </t>
  </si>
  <si>
    <t xml:space="preserve">Zakup wyposażenia placu zabaw w  Kandlewie </t>
  </si>
  <si>
    <t>Zakup wyposażenia sali wiejskiej w Tylewicach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</si>
</sst>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\ _z_ł_-;\-* #,##0\ _z_ł_-;_-* &quot;- &quot;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_-* #,##0.00\ [$zł-415]_-;\-* #,##0.00\ [$zł-415]_-;_-* &quot;-&quot;??\ [$zł-415]_-;_-@_-"/>
    <numFmt numFmtId="174" formatCode="_-* #,##0.000\ &quot;zł&quot;_-;\-* #,##0.000\ &quot;zł&quot;_-;_-* &quot;-&quot;??\ &quot;zł&quot;_-;_-@_-"/>
  </numFmts>
  <fonts count="45">
    <font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32" borderId="0" xfId="0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5" borderId="13" xfId="0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2" borderId="13" xfId="0" applyFont="1" applyFill="1" applyBorder="1" applyAlignment="1">
      <alignment horizontal="center" vertical="center" wrapText="1" shrinkToFit="1"/>
    </xf>
    <xf numFmtId="0" fontId="5" fillId="32" borderId="13" xfId="0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 wrapText="1"/>
    </xf>
    <xf numFmtId="4" fontId="6" fillId="36" borderId="12" xfId="0" applyNumberFormat="1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center" vertical="center" wrapText="1"/>
    </xf>
    <xf numFmtId="4" fontId="5" fillId="36" borderId="12" xfId="6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44" fillId="32" borderId="12" xfId="0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4" fontId="5" fillId="35" borderId="12" xfId="42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 shrinkToFit="1"/>
    </xf>
    <xf numFmtId="4" fontId="5" fillId="36" borderId="12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 shrinkToFit="1"/>
    </xf>
    <xf numFmtId="4" fontId="5" fillId="32" borderId="14" xfId="0" applyNumberFormat="1" applyFont="1" applyFill="1" applyBorder="1" applyAlignment="1">
      <alignment horizontal="center" vertical="center"/>
    </xf>
    <xf numFmtId="4" fontId="5" fillId="36" borderId="14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 wrapText="1"/>
    </xf>
    <xf numFmtId="165" fontId="5" fillId="32" borderId="0" xfId="0" applyNumberFormat="1" applyFont="1" applyFill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 shrinkToFit="1"/>
    </xf>
    <xf numFmtId="4" fontId="5" fillId="37" borderId="12" xfId="0" applyNumberFormat="1" applyFont="1" applyFill="1" applyBorder="1" applyAlignment="1">
      <alignment horizontal="center" vertical="center"/>
    </xf>
    <xf numFmtId="4" fontId="5" fillId="37" borderId="12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right" vertical="center" wrapText="1" shrinkToFit="1"/>
    </xf>
    <xf numFmtId="0" fontId="5" fillId="37" borderId="12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right" vertical="center" wrapText="1"/>
    </xf>
    <xf numFmtId="0" fontId="6" fillId="34" borderId="12" xfId="0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right" vertical="center"/>
    </xf>
    <xf numFmtId="0" fontId="5" fillId="37" borderId="12" xfId="0" applyFont="1" applyFill="1" applyBorder="1" applyAlignment="1">
      <alignment vertical="center"/>
    </xf>
    <xf numFmtId="0" fontId="5" fillId="37" borderId="12" xfId="0" applyFont="1" applyFill="1" applyBorder="1" applyAlignment="1">
      <alignment horizontal="right" vertical="center" wrapText="1" shrinkToFit="1"/>
    </xf>
    <xf numFmtId="0" fontId="6" fillId="34" borderId="14" xfId="0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center" vertical="center" wrapText="1"/>
    </xf>
    <xf numFmtId="4" fontId="5" fillId="35" borderId="14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4" fontId="5" fillId="37" borderId="12" xfId="0" applyNumberFormat="1" applyFont="1" applyFill="1" applyBorder="1" applyAlignment="1">
      <alignment horizontal="center" vertical="center" wrapText="1" shrinkToFit="1"/>
    </xf>
    <xf numFmtId="0" fontId="6" fillId="34" borderId="14" xfId="0" applyFont="1" applyFill="1" applyBorder="1" applyAlignment="1">
      <alignment horizontal="left" vertical="center" wrapText="1" shrinkToFit="1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 wrapText="1" shrinkToFit="1"/>
    </xf>
    <xf numFmtId="0" fontId="5" fillId="32" borderId="0" xfId="0" applyFont="1" applyFill="1" applyAlignment="1">
      <alignment vertical="center"/>
    </xf>
    <xf numFmtId="0" fontId="5" fillId="37" borderId="13" xfId="0" applyFont="1" applyFill="1" applyBorder="1" applyAlignment="1">
      <alignment horizontal="center" vertical="center" wrapText="1"/>
    </xf>
    <xf numFmtId="0" fontId="5" fillId="37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4" fontId="6" fillId="34" borderId="12" xfId="0" applyNumberFormat="1" applyFont="1" applyFill="1" applyBorder="1" applyAlignment="1">
      <alignment horizontal="right" vertical="center" wrapText="1"/>
    </xf>
    <xf numFmtId="4" fontId="5" fillId="37" borderId="12" xfId="0" applyNumberFormat="1" applyFont="1" applyFill="1" applyBorder="1" applyAlignment="1">
      <alignment horizontal="right" vertical="center" wrapText="1"/>
    </xf>
    <xf numFmtId="4" fontId="5" fillId="32" borderId="12" xfId="0" applyNumberFormat="1" applyFont="1" applyFill="1" applyBorder="1" applyAlignment="1">
      <alignment horizontal="right" vertical="center" wrapText="1"/>
    </xf>
    <xf numFmtId="4" fontId="5" fillId="35" borderId="12" xfId="42" applyNumberFormat="1" applyFont="1" applyFill="1" applyBorder="1" applyAlignment="1">
      <alignment horizontal="right" vertical="center" wrapText="1"/>
    </xf>
    <xf numFmtId="4" fontId="5" fillId="37" borderId="12" xfId="0" applyNumberFormat="1" applyFont="1" applyFill="1" applyBorder="1" applyAlignment="1">
      <alignment horizontal="right" vertical="center"/>
    </xf>
    <xf numFmtId="4" fontId="5" fillId="32" borderId="12" xfId="0" applyNumberFormat="1" applyFont="1" applyFill="1" applyBorder="1" applyAlignment="1">
      <alignment horizontal="right" vertical="center"/>
    </xf>
    <xf numFmtId="4" fontId="6" fillId="34" borderId="12" xfId="0" applyNumberFormat="1" applyFont="1" applyFill="1" applyBorder="1" applyAlignment="1">
      <alignment horizontal="right" vertical="center"/>
    </xf>
    <xf numFmtId="4" fontId="5" fillId="35" borderId="12" xfId="0" applyNumberFormat="1" applyFont="1" applyFill="1" applyBorder="1" applyAlignment="1">
      <alignment horizontal="right" vertical="center"/>
    </xf>
    <xf numFmtId="4" fontId="5" fillId="37" borderId="12" xfId="0" applyNumberFormat="1" applyFont="1" applyFill="1" applyBorder="1" applyAlignment="1">
      <alignment horizontal="right" vertical="center" wrapText="1" shrinkToFit="1"/>
    </xf>
    <xf numFmtId="4" fontId="6" fillId="34" borderId="14" xfId="0" applyNumberFormat="1" applyFont="1" applyFill="1" applyBorder="1" applyAlignment="1">
      <alignment horizontal="right" vertical="center"/>
    </xf>
    <xf numFmtId="4" fontId="5" fillId="35" borderId="14" xfId="0" applyNumberFormat="1" applyFont="1" applyFill="1" applyBorder="1" applyAlignment="1">
      <alignment horizontal="right" vertical="center"/>
    </xf>
    <xf numFmtId="0" fontId="5" fillId="8" borderId="13" xfId="0" applyFont="1" applyFill="1" applyBorder="1" applyAlignment="1">
      <alignment horizontal="center" vertical="center" wrapText="1" shrinkToFit="1"/>
    </xf>
    <xf numFmtId="0" fontId="5" fillId="8" borderId="13" xfId="0" applyFont="1" applyFill="1" applyBorder="1" applyAlignment="1">
      <alignment horizontal="center" vertical="center" wrapText="1"/>
    </xf>
    <xf numFmtId="4" fontId="5" fillId="8" borderId="12" xfId="0" applyNumberFormat="1" applyFont="1" applyFill="1" applyBorder="1" applyAlignment="1">
      <alignment horizontal="center" vertical="center" wrapText="1"/>
    </xf>
    <xf numFmtId="4" fontId="5" fillId="38" borderId="12" xfId="0" applyNumberFormat="1" applyFont="1" applyFill="1" applyBorder="1" applyAlignment="1">
      <alignment horizontal="center" vertical="center" wrapText="1"/>
    </xf>
    <xf numFmtId="4" fontId="5" fillId="38" borderId="12" xfId="60" applyNumberFormat="1" applyFont="1" applyFill="1" applyBorder="1" applyAlignment="1">
      <alignment horizontal="center" vertical="center"/>
    </xf>
    <xf numFmtId="4" fontId="5" fillId="8" borderId="12" xfId="0" applyNumberFormat="1" applyFont="1" applyFill="1" applyBorder="1" applyAlignment="1">
      <alignment horizontal="right" vertical="center" wrapText="1"/>
    </xf>
    <xf numFmtId="0" fontId="5" fillId="32" borderId="0" xfId="0" applyFont="1" applyFill="1" applyAlignment="1">
      <alignment vertical="center"/>
    </xf>
    <xf numFmtId="4" fontId="5" fillId="39" borderId="12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4" fontId="5" fillId="32" borderId="14" xfId="0" applyNumberFormat="1" applyFont="1" applyFill="1" applyBorder="1" applyAlignment="1">
      <alignment horizontal="right" vertical="center"/>
    </xf>
    <xf numFmtId="4" fontId="5" fillId="32" borderId="15" xfId="0" applyNumberFormat="1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7" fillId="8" borderId="1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wrapText="1"/>
    </xf>
    <xf numFmtId="4" fontId="5" fillId="8" borderId="12" xfId="0" applyNumberFormat="1" applyFont="1" applyFill="1" applyBorder="1" applyAlignment="1">
      <alignment horizontal="center" vertical="center"/>
    </xf>
    <xf numFmtId="4" fontId="5" fillId="38" borderId="12" xfId="0" applyNumberFormat="1" applyFont="1" applyFill="1" applyBorder="1" applyAlignment="1">
      <alignment horizontal="center" vertical="center"/>
    </xf>
    <xf numFmtId="4" fontId="5" fillId="8" borderId="12" xfId="0" applyNumberFormat="1" applyFont="1" applyFill="1" applyBorder="1" applyAlignment="1">
      <alignment horizontal="right" vertical="center"/>
    </xf>
    <xf numFmtId="0" fontId="7" fillId="37" borderId="12" xfId="0" applyFont="1" applyFill="1" applyBorder="1" applyAlignment="1">
      <alignment horizontal="center" vertical="center"/>
    </xf>
    <xf numFmtId="4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7" borderId="14" xfId="0" applyFont="1" applyFill="1" applyBorder="1" applyAlignment="1">
      <alignment horizontal="right" vertical="center"/>
    </xf>
    <xf numFmtId="0" fontId="5" fillId="37" borderId="14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 shrinkToFit="1"/>
    </xf>
    <xf numFmtId="0" fontId="5" fillId="37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 wrapText="1" shrinkToFit="1"/>
    </xf>
    <xf numFmtId="4" fontId="5" fillId="37" borderId="15" xfId="0" applyNumberFormat="1" applyFont="1" applyFill="1" applyBorder="1" applyAlignment="1">
      <alignment horizontal="center" vertical="center"/>
    </xf>
    <xf numFmtId="4" fontId="5" fillId="37" borderId="14" xfId="0" applyNumberFormat="1" applyFont="1" applyFill="1" applyBorder="1" applyAlignment="1">
      <alignment horizontal="center" vertical="center"/>
    </xf>
    <xf numFmtId="4" fontId="5" fillId="39" borderId="14" xfId="0" applyNumberFormat="1" applyFont="1" applyFill="1" applyBorder="1" applyAlignment="1">
      <alignment horizontal="center" vertical="center"/>
    </xf>
    <xf numFmtId="4" fontId="5" fillId="37" borderId="14" xfId="0" applyNumberFormat="1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horizontal="center" vertical="center" wrapText="1"/>
    </xf>
    <xf numFmtId="4" fontId="6" fillId="37" borderId="14" xfId="0" applyNumberFormat="1" applyFont="1" applyFill="1" applyBorder="1" applyAlignment="1">
      <alignment horizontal="center" vertical="center"/>
    </xf>
    <xf numFmtId="4" fontId="6" fillId="37" borderId="17" xfId="0" applyNumberFormat="1" applyFont="1" applyFill="1" applyBorder="1" applyAlignment="1">
      <alignment horizontal="center" vertical="center"/>
    </xf>
    <xf numFmtId="4" fontId="6" fillId="37" borderId="13" xfId="0" applyNumberFormat="1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right" vertical="center" wrapText="1"/>
    </xf>
    <xf numFmtId="0" fontId="6" fillId="37" borderId="19" xfId="0" applyFont="1" applyFill="1" applyBorder="1" applyAlignment="1">
      <alignment horizontal="right" vertical="center" wrapText="1"/>
    </xf>
    <xf numFmtId="0" fontId="6" fillId="37" borderId="20" xfId="0" applyFont="1" applyFill="1" applyBorder="1" applyAlignment="1">
      <alignment horizontal="right" vertical="center" wrapText="1"/>
    </xf>
    <xf numFmtId="0" fontId="6" fillId="37" borderId="21" xfId="0" applyFont="1" applyFill="1" applyBorder="1" applyAlignment="1">
      <alignment horizontal="right" vertical="center" wrapText="1"/>
    </xf>
    <xf numFmtId="0" fontId="6" fillId="32" borderId="14" xfId="0" applyFont="1" applyFill="1" applyBorder="1" applyAlignment="1">
      <alignment horizontal="center" vertical="center" wrapText="1" shrinkToFit="1"/>
    </xf>
    <xf numFmtId="0" fontId="6" fillId="32" borderId="13" xfId="0" applyFont="1" applyFill="1" applyBorder="1" applyAlignment="1">
      <alignment horizontal="center" vertical="center" wrapText="1" shrinkToFi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8" fillId="32" borderId="23" xfId="0" applyFont="1" applyFill="1" applyBorder="1" applyAlignment="1">
      <alignment vertical="center"/>
    </xf>
    <xf numFmtId="0" fontId="9" fillId="32" borderId="23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 wrapText="1"/>
    </xf>
    <xf numFmtId="4" fontId="6" fillId="37" borderId="14" xfId="0" applyNumberFormat="1" applyFont="1" applyFill="1" applyBorder="1" applyAlignment="1" applyProtection="1">
      <alignment horizontal="right" vertical="center"/>
      <protection locked="0"/>
    </xf>
    <xf numFmtId="4" fontId="6" fillId="37" borderId="17" xfId="0" applyNumberFormat="1" applyFont="1" applyFill="1" applyBorder="1" applyAlignment="1" applyProtection="1">
      <alignment horizontal="right" vertical="center"/>
      <protection locked="0"/>
    </xf>
    <xf numFmtId="4" fontId="6" fillId="37" borderId="13" xfId="0" applyNumberFormat="1" applyFont="1" applyFill="1" applyBorder="1" applyAlignment="1" applyProtection="1">
      <alignment horizontal="right" vertical="center"/>
      <protection locked="0"/>
    </xf>
    <xf numFmtId="0" fontId="5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view="pageLayout" zoomScaleNormal="90" workbookViewId="0" topLeftCell="A1">
      <selection activeCell="T9" sqref="T9"/>
    </sheetView>
  </sheetViews>
  <sheetFormatPr defaultColWidth="9.140625" defaultRowHeight="12.75"/>
  <cols>
    <col min="1" max="1" width="12.57421875" style="1" customWidth="1"/>
    <col min="2" max="2" width="16.7109375" style="1" customWidth="1"/>
    <col min="3" max="3" width="10.7109375" style="1" customWidth="1"/>
    <col min="4" max="4" width="9.140625" style="1" customWidth="1"/>
    <col min="5" max="5" width="10.140625" style="1" customWidth="1"/>
    <col min="6" max="6" width="10.00390625" style="1" customWidth="1"/>
    <col min="7" max="7" width="9.28125" style="1" customWidth="1"/>
    <col min="8" max="8" width="9.140625" style="1" customWidth="1"/>
    <col min="9" max="9" width="9.00390625" style="1" customWidth="1"/>
    <col min="10" max="10" width="9.8515625" style="1" customWidth="1"/>
    <col min="11" max="11" width="10.8515625" style="1" customWidth="1"/>
    <col min="12" max="12" width="11.00390625" style="1" customWidth="1"/>
    <col min="13" max="13" width="9.7109375" style="1" customWidth="1"/>
    <col min="14" max="14" width="10.140625" style="1" customWidth="1"/>
    <col min="15" max="15" width="10.00390625" style="1" customWidth="1"/>
    <col min="16" max="16" width="8.8515625" style="1" customWidth="1"/>
    <col min="17" max="17" width="13.7109375" style="1" customWidth="1"/>
    <col min="18" max="18" width="12.7109375" style="1" customWidth="1"/>
    <col min="19" max="16384" width="9.140625" style="1" customWidth="1"/>
  </cols>
  <sheetData>
    <row r="1" spans="6:18" ht="39" customHeight="1">
      <c r="F1" s="2"/>
      <c r="G1" s="1" t="s">
        <v>28</v>
      </c>
      <c r="I1" s="135"/>
      <c r="J1" s="135"/>
      <c r="N1" s="130" t="s">
        <v>82</v>
      </c>
      <c r="O1" s="131"/>
      <c r="P1" s="131"/>
      <c r="Q1" s="131"/>
      <c r="R1" s="131"/>
    </row>
    <row r="2" spans="6:18" ht="18.75" customHeight="1">
      <c r="F2" s="2"/>
      <c r="I2" s="137"/>
      <c r="J2" s="137"/>
      <c r="O2" s="136"/>
      <c r="P2" s="136"/>
      <c r="Q2" s="136"/>
      <c r="R2" s="136"/>
    </row>
    <row r="3" spans="3:16" ht="25.5" customHeight="1">
      <c r="C3" s="126" t="s">
        <v>83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  <c r="O3" s="128"/>
      <c r="P3" s="129"/>
    </row>
    <row r="4" spans="1:18" ht="27" customHeight="1">
      <c r="A4" s="119" t="s">
        <v>1</v>
      </c>
      <c r="B4" s="121" t="s">
        <v>2</v>
      </c>
      <c r="C4" s="123" t="s">
        <v>0</v>
      </c>
      <c r="D4" s="124"/>
      <c r="E4" s="124"/>
      <c r="F4" s="124"/>
      <c r="G4" s="125"/>
      <c r="H4" s="125"/>
      <c r="I4" s="125"/>
      <c r="J4" s="125"/>
      <c r="K4" s="3"/>
      <c r="L4" s="3"/>
      <c r="M4" s="3"/>
      <c r="N4" s="3"/>
      <c r="O4" s="3"/>
      <c r="P4" s="3"/>
      <c r="Q4" s="3"/>
      <c r="R4" s="4"/>
    </row>
    <row r="5" spans="1:18" ht="34.5" customHeight="1">
      <c r="A5" s="120"/>
      <c r="B5" s="122"/>
      <c r="C5" s="5" t="s">
        <v>3</v>
      </c>
      <c r="D5" s="5" t="s">
        <v>4</v>
      </c>
      <c r="E5" s="111" t="s">
        <v>5</v>
      </c>
      <c r="F5" s="111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1" t="s">
        <v>12</v>
      </c>
      <c r="M5" s="111" t="s">
        <v>13</v>
      </c>
      <c r="N5" s="111" t="s">
        <v>14</v>
      </c>
      <c r="O5" s="111" t="s">
        <v>15</v>
      </c>
      <c r="P5" s="111" t="s">
        <v>16</v>
      </c>
      <c r="Q5" s="111" t="s">
        <v>17</v>
      </c>
      <c r="R5" s="5" t="s">
        <v>18</v>
      </c>
    </row>
    <row r="6" spans="1:27" s="6" customFormat="1" ht="37.5" customHeight="1">
      <c r="A6" s="56" t="s">
        <v>38</v>
      </c>
      <c r="B6" s="33" t="s">
        <v>32</v>
      </c>
      <c r="C6" s="34">
        <f>SUM(C7)</f>
        <v>0</v>
      </c>
      <c r="D6" s="34">
        <f aca="true" t="shared" si="0" ref="D6:Q6">SUM(D7)</f>
        <v>0</v>
      </c>
      <c r="E6" s="34">
        <f t="shared" si="0"/>
        <v>5000</v>
      </c>
      <c r="F6" s="34">
        <f t="shared" si="0"/>
        <v>9000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5432</v>
      </c>
      <c r="L6" s="34">
        <f t="shared" si="0"/>
        <v>0</v>
      </c>
      <c r="M6" s="34">
        <f t="shared" si="0"/>
        <v>4000</v>
      </c>
      <c r="N6" s="34">
        <f>SUM(N7)</f>
        <v>6000</v>
      </c>
      <c r="O6" s="34">
        <f t="shared" si="0"/>
        <v>0</v>
      </c>
      <c r="P6" s="34">
        <f t="shared" si="0"/>
        <v>15102</v>
      </c>
      <c r="Q6" s="34">
        <f t="shared" si="0"/>
        <v>0</v>
      </c>
      <c r="R6" s="62">
        <f aca="true" t="shared" si="1" ref="R6:R18">SUM(C6:Q6)</f>
        <v>44534</v>
      </c>
      <c r="S6" s="1"/>
      <c r="T6" s="1"/>
      <c r="U6" s="1"/>
      <c r="V6" s="1"/>
      <c r="W6" s="1"/>
      <c r="X6" s="1"/>
      <c r="Y6" s="1"/>
      <c r="Z6" s="1"/>
      <c r="AA6" s="1"/>
    </row>
    <row r="7" spans="1:27" s="10" customFormat="1" ht="35.25" customHeight="1">
      <c r="A7" s="73" t="s">
        <v>35</v>
      </c>
      <c r="B7" s="74" t="s">
        <v>36</v>
      </c>
      <c r="C7" s="75">
        <f>SUM(C8)</f>
        <v>0</v>
      </c>
      <c r="D7" s="75">
        <f>SUM(D8)</f>
        <v>0</v>
      </c>
      <c r="E7" s="76">
        <f>SUM(E8)</f>
        <v>5000</v>
      </c>
      <c r="F7" s="76">
        <f>SUM(F8)</f>
        <v>9000</v>
      </c>
      <c r="G7" s="76">
        <f aca="true" t="shared" si="2" ref="G7:Q7">SUM(G8)</f>
        <v>0</v>
      </c>
      <c r="H7" s="76">
        <f t="shared" si="2"/>
        <v>0</v>
      </c>
      <c r="I7" s="76">
        <f t="shared" si="2"/>
        <v>0</v>
      </c>
      <c r="J7" s="76">
        <f t="shared" si="2"/>
        <v>0</v>
      </c>
      <c r="K7" s="76">
        <f t="shared" si="2"/>
        <v>5432</v>
      </c>
      <c r="L7" s="76">
        <f t="shared" si="2"/>
        <v>0</v>
      </c>
      <c r="M7" s="76">
        <f t="shared" si="2"/>
        <v>4000</v>
      </c>
      <c r="N7" s="76">
        <f>N8</f>
        <v>6000</v>
      </c>
      <c r="O7" s="77">
        <f t="shared" si="2"/>
        <v>0</v>
      </c>
      <c r="P7" s="76">
        <f t="shared" si="2"/>
        <v>15102</v>
      </c>
      <c r="Q7" s="76">
        <f t="shared" si="2"/>
        <v>0</v>
      </c>
      <c r="R7" s="78">
        <f t="shared" si="1"/>
        <v>44534</v>
      </c>
      <c r="S7" s="1"/>
      <c r="T7" s="1"/>
      <c r="U7" s="1"/>
      <c r="V7" s="1"/>
      <c r="W7" s="1"/>
      <c r="X7" s="1"/>
      <c r="Y7" s="1"/>
      <c r="Z7" s="1"/>
      <c r="AA7" s="1"/>
    </row>
    <row r="8" spans="1:18" ht="36" customHeight="1">
      <c r="A8" s="38">
        <v>4270</v>
      </c>
      <c r="B8" s="39" t="s">
        <v>27</v>
      </c>
      <c r="C8" s="37">
        <f>SUM(C9:C14)</f>
        <v>0</v>
      </c>
      <c r="D8" s="37">
        <f aca="true" t="shared" si="3" ref="D8:Q8">SUM(D9:D14)</f>
        <v>0</v>
      </c>
      <c r="E8" s="37">
        <f t="shared" si="3"/>
        <v>5000</v>
      </c>
      <c r="F8" s="37">
        <f t="shared" si="3"/>
        <v>9000</v>
      </c>
      <c r="G8" s="37">
        <f t="shared" si="3"/>
        <v>0</v>
      </c>
      <c r="H8" s="37">
        <f t="shared" si="3"/>
        <v>0</v>
      </c>
      <c r="I8" s="37">
        <f t="shared" si="3"/>
        <v>0</v>
      </c>
      <c r="J8" s="37">
        <f t="shared" si="3"/>
        <v>0</v>
      </c>
      <c r="K8" s="37">
        <f t="shared" si="3"/>
        <v>5432</v>
      </c>
      <c r="L8" s="37">
        <f t="shared" si="3"/>
        <v>0</v>
      </c>
      <c r="M8" s="37">
        <f t="shared" si="3"/>
        <v>4000</v>
      </c>
      <c r="N8" s="37">
        <f t="shared" si="3"/>
        <v>6000</v>
      </c>
      <c r="O8" s="37">
        <f t="shared" si="3"/>
        <v>0</v>
      </c>
      <c r="P8" s="37">
        <f t="shared" si="3"/>
        <v>15102</v>
      </c>
      <c r="Q8" s="37">
        <f t="shared" si="3"/>
        <v>0</v>
      </c>
      <c r="R8" s="63">
        <f>SUM(R9:R14)</f>
        <v>44534</v>
      </c>
    </row>
    <row r="9" spans="1:27" s="7" customFormat="1" ht="51" customHeight="1">
      <c r="A9" s="11" t="s">
        <v>33</v>
      </c>
      <c r="B9" s="12" t="s">
        <v>56</v>
      </c>
      <c r="C9" s="13"/>
      <c r="D9" s="13"/>
      <c r="E9" s="15">
        <v>5000</v>
      </c>
      <c r="F9" s="15"/>
      <c r="G9" s="15"/>
      <c r="H9" s="15"/>
      <c r="I9" s="15"/>
      <c r="J9" s="15"/>
      <c r="K9" s="15"/>
      <c r="L9" s="15"/>
      <c r="M9" s="15"/>
      <c r="N9" s="15"/>
      <c r="O9" s="16"/>
      <c r="P9" s="14"/>
      <c r="Q9" s="14"/>
      <c r="R9" s="64">
        <f t="shared" si="1"/>
        <v>5000</v>
      </c>
      <c r="S9" s="1"/>
      <c r="T9" s="1"/>
      <c r="U9" s="1"/>
      <c r="V9" s="1"/>
      <c r="W9" s="1"/>
      <c r="X9" s="1"/>
      <c r="Y9" s="1"/>
      <c r="Z9" s="1"/>
      <c r="AA9" s="1"/>
    </row>
    <row r="10" spans="1:27" s="10" customFormat="1" ht="51" customHeight="1">
      <c r="A10" s="11" t="s">
        <v>33</v>
      </c>
      <c r="B10" s="12" t="s">
        <v>60</v>
      </c>
      <c r="C10" s="13"/>
      <c r="D10" s="13"/>
      <c r="E10" s="15"/>
      <c r="F10" s="15">
        <v>9000</v>
      </c>
      <c r="G10" s="15"/>
      <c r="H10" s="15"/>
      <c r="I10" s="15"/>
      <c r="J10" s="15"/>
      <c r="K10" s="15"/>
      <c r="L10" s="15"/>
      <c r="M10" s="15"/>
      <c r="N10" s="15"/>
      <c r="O10" s="16"/>
      <c r="P10" s="14"/>
      <c r="Q10" s="14"/>
      <c r="R10" s="64">
        <f t="shared" si="1"/>
        <v>9000</v>
      </c>
      <c r="S10" s="1"/>
      <c r="T10" s="1"/>
      <c r="U10" s="1"/>
      <c r="V10" s="1"/>
      <c r="W10" s="1"/>
      <c r="X10" s="1"/>
      <c r="Y10" s="1"/>
      <c r="Z10" s="1"/>
      <c r="AA10" s="1"/>
    </row>
    <row r="11" spans="1:27" s="10" customFormat="1" ht="51" customHeight="1">
      <c r="A11" s="11" t="s">
        <v>33</v>
      </c>
      <c r="B11" s="12" t="s">
        <v>53</v>
      </c>
      <c r="C11" s="13"/>
      <c r="D11" s="13"/>
      <c r="E11" s="15"/>
      <c r="F11" s="15"/>
      <c r="G11" s="15"/>
      <c r="H11" s="15"/>
      <c r="I11" s="15"/>
      <c r="J11" s="15"/>
      <c r="K11" s="15">
        <v>5432</v>
      </c>
      <c r="L11" s="15"/>
      <c r="M11" s="15"/>
      <c r="N11" s="15"/>
      <c r="O11" s="16"/>
      <c r="P11" s="14"/>
      <c r="Q11" s="14"/>
      <c r="R11" s="64">
        <v>5432</v>
      </c>
      <c r="S11" s="60"/>
      <c r="T11" s="60"/>
      <c r="U11" s="60"/>
      <c r="V11" s="60"/>
      <c r="W11" s="60"/>
      <c r="X11" s="60"/>
      <c r="Y11" s="60"/>
      <c r="Z11" s="60"/>
      <c r="AA11" s="60"/>
    </row>
    <row r="12" spans="1:18" ht="48" customHeight="1">
      <c r="A12" s="11" t="s">
        <v>33</v>
      </c>
      <c r="B12" s="12" t="s">
        <v>61</v>
      </c>
      <c r="C12" s="13"/>
      <c r="D12" s="13"/>
      <c r="E12" s="15"/>
      <c r="F12" s="15"/>
      <c r="G12" s="15"/>
      <c r="H12" s="15"/>
      <c r="I12" s="15"/>
      <c r="J12" s="15"/>
      <c r="K12" s="15"/>
      <c r="L12" s="15"/>
      <c r="M12" s="15">
        <v>4000</v>
      </c>
      <c r="N12" s="15"/>
      <c r="O12" s="16"/>
      <c r="P12" s="14"/>
      <c r="Q12" s="14"/>
      <c r="R12" s="64">
        <f t="shared" si="1"/>
        <v>4000</v>
      </c>
    </row>
    <row r="13" spans="1:18" s="51" customFormat="1" ht="48" customHeight="1">
      <c r="A13" s="11" t="s">
        <v>33</v>
      </c>
      <c r="B13" s="12" t="s">
        <v>75</v>
      </c>
      <c r="C13" s="17"/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>
        <v>6000</v>
      </c>
      <c r="O13" s="16"/>
      <c r="P13" s="15"/>
      <c r="Q13" s="15"/>
      <c r="R13" s="64">
        <f>SUM(C13:Q13)</f>
        <v>6000</v>
      </c>
    </row>
    <row r="14" spans="1:18" s="79" customFormat="1" ht="48" customHeight="1">
      <c r="A14" s="11" t="s">
        <v>33</v>
      </c>
      <c r="B14" s="12" t="s">
        <v>50</v>
      </c>
      <c r="C14" s="17"/>
      <c r="D14" s="1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5">
        <v>15102</v>
      </c>
      <c r="Q14" s="15"/>
      <c r="R14" s="64">
        <v>15102</v>
      </c>
    </row>
    <row r="15" spans="1:18" ht="51.75" customHeight="1">
      <c r="A15" s="56" t="s">
        <v>40</v>
      </c>
      <c r="B15" s="33" t="s">
        <v>41</v>
      </c>
      <c r="C15" s="34">
        <f>C16</f>
        <v>0</v>
      </c>
      <c r="D15" s="34">
        <f aca="true" t="shared" si="4" ref="D15:Q15">D16</f>
        <v>0</v>
      </c>
      <c r="E15" s="34">
        <f t="shared" si="4"/>
        <v>0</v>
      </c>
      <c r="F15" s="34">
        <f t="shared" si="4"/>
        <v>0</v>
      </c>
      <c r="G15" s="34">
        <f t="shared" si="4"/>
        <v>0</v>
      </c>
      <c r="H15" s="34">
        <f t="shared" si="4"/>
        <v>0</v>
      </c>
      <c r="I15" s="34">
        <f t="shared" si="4"/>
        <v>0</v>
      </c>
      <c r="J15" s="34">
        <f t="shared" si="4"/>
        <v>0</v>
      </c>
      <c r="K15" s="34">
        <f t="shared" si="4"/>
        <v>0</v>
      </c>
      <c r="L15" s="34">
        <f t="shared" si="4"/>
        <v>0</v>
      </c>
      <c r="M15" s="34">
        <f t="shared" si="4"/>
        <v>0</v>
      </c>
      <c r="N15" s="34">
        <f t="shared" si="4"/>
        <v>1862</v>
      </c>
      <c r="O15" s="34">
        <f t="shared" si="4"/>
        <v>0</v>
      </c>
      <c r="P15" s="34">
        <f t="shared" si="4"/>
        <v>0</v>
      </c>
      <c r="Q15" s="34">
        <f t="shared" si="4"/>
        <v>0</v>
      </c>
      <c r="R15" s="62">
        <f t="shared" si="1"/>
        <v>1862</v>
      </c>
    </row>
    <row r="16" spans="1:18" ht="41.25" customHeight="1">
      <c r="A16" s="35" t="s">
        <v>29</v>
      </c>
      <c r="B16" s="8" t="s">
        <v>30</v>
      </c>
      <c r="C16" s="23">
        <f>SUM(C17)</f>
        <v>0</v>
      </c>
      <c r="D16" s="23">
        <f aca="true" t="shared" si="5" ref="D16:Q17">SUM(D17)</f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1862</v>
      </c>
      <c r="O16" s="23">
        <f t="shared" si="5"/>
        <v>0</v>
      </c>
      <c r="P16" s="23">
        <f t="shared" si="5"/>
        <v>0</v>
      </c>
      <c r="Q16" s="23">
        <f t="shared" si="5"/>
        <v>0</v>
      </c>
      <c r="R16" s="65">
        <f t="shared" si="1"/>
        <v>1862</v>
      </c>
    </row>
    <row r="17" spans="1:27" s="6" customFormat="1" ht="38.25" customHeight="1">
      <c r="A17" s="40">
        <v>4270</v>
      </c>
      <c r="B17" s="39" t="s">
        <v>43</v>
      </c>
      <c r="C17" s="36">
        <f>SUM(C18)</f>
        <v>0</v>
      </c>
      <c r="D17" s="36">
        <f t="shared" si="5"/>
        <v>0</v>
      </c>
      <c r="E17" s="36">
        <f t="shared" si="5"/>
        <v>0</v>
      </c>
      <c r="F17" s="36">
        <f t="shared" si="5"/>
        <v>0</v>
      </c>
      <c r="G17" s="36">
        <f t="shared" si="5"/>
        <v>0</v>
      </c>
      <c r="H17" s="36">
        <f t="shared" si="5"/>
        <v>0</v>
      </c>
      <c r="I17" s="36">
        <f t="shared" si="5"/>
        <v>0</v>
      </c>
      <c r="J17" s="36">
        <f t="shared" si="5"/>
        <v>0</v>
      </c>
      <c r="K17" s="36">
        <f t="shared" si="5"/>
        <v>0</v>
      </c>
      <c r="L17" s="36">
        <f t="shared" si="5"/>
        <v>0</v>
      </c>
      <c r="M17" s="36">
        <f t="shared" si="5"/>
        <v>0</v>
      </c>
      <c r="N17" s="36">
        <f t="shared" si="5"/>
        <v>1862</v>
      </c>
      <c r="O17" s="36">
        <f t="shared" si="5"/>
        <v>0</v>
      </c>
      <c r="P17" s="36">
        <f t="shared" si="5"/>
        <v>0</v>
      </c>
      <c r="Q17" s="36">
        <f t="shared" si="5"/>
        <v>0</v>
      </c>
      <c r="R17" s="66">
        <f t="shared" si="1"/>
        <v>1862</v>
      </c>
      <c r="S17" s="1"/>
      <c r="T17" s="1"/>
      <c r="U17" s="1"/>
      <c r="V17" s="1"/>
      <c r="W17" s="1"/>
      <c r="X17" s="1"/>
      <c r="Y17" s="1"/>
      <c r="Z17" s="1"/>
      <c r="AA17" s="1"/>
    </row>
    <row r="18" spans="1:27" s="7" customFormat="1" ht="46.5" customHeight="1">
      <c r="A18" s="19" t="s">
        <v>33</v>
      </c>
      <c r="B18" s="20" t="s">
        <v>66</v>
      </c>
      <c r="C18" s="21"/>
      <c r="D18" s="21"/>
      <c r="E18" s="22"/>
      <c r="F18" s="21"/>
      <c r="G18" s="22"/>
      <c r="H18" s="21"/>
      <c r="I18" s="21"/>
      <c r="J18" s="22"/>
      <c r="K18" s="21"/>
      <c r="L18" s="21"/>
      <c r="M18" s="21"/>
      <c r="N18" s="22">
        <v>1862</v>
      </c>
      <c r="O18" s="21"/>
      <c r="P18" s="21"/>
      <c r="Q18" s="21"/>
      <c r="R18" s="67">
        <f t="shared" si="1"/>
        <v>1862</v>
      </c>
      <c r="S18" s="1"/>
      <c r="T18" s="1"/>
      <c r="U18" s="1"/>
      <c r="V18" s="1"/>
      <c r="W18" s="1"/>
      <c r="X18" s="1"/>
      <c r="Y18" s="1"/>
      <c r="Z18" s="1"/>
      <c r="AA18" s="1"/>
    </row>
    <row r="19" spans="1:27" s="10" customFormat="1" ht="49.5" customHeight="1">
      <c r="A19" s="55" t="s">
        <v>42</v>
      </c>
      <c r="B19" s="41" t="s">
        <v>34</v>
      </c>
      <c r="C19" s="42">
        <f>SUM(C20)</f>
        <v>8844</v>
      </c>
      <c r="D19" s="42">
        <f aca="true" t="shared" si="6" ref="D19:Q19">SUM(D20)</f>
        <v>0</v>
      </c>
      <c r="E19" s="42">
        <f t="shared" si="6"/>
        <v>8687</v>
      </c>
      <c r="F19" s="42">
        <f t="shared" si="6"/>
        <v>0</v>
      </c>
      <c r="G19" s="42">
        <f t="shared" si="6"/>
        <v>0</v>
      </c>
      <c r="H19" s="42">
        <f t="shared" si="6"/>
        <v>0</v>
      </c>
      <c r="I19" s="42">
        <f t="shared" si="6"/>
        <v>7412</v>
      </c>
      <c r="J19" s="42">
        <f t="shared" si="6"/>
        <v>16326</v>
      </c>
      <c r="K19" s="42">
        <f t="shared" si="6"/>
        <v>10000</v>
      </c>
      <c r="L19" s="42">
        <f t="shared" si="6"/>
        <v>0</v>
      </c>
      <c r="M19" s="42">
        <f t="shared" si="6"/>
        <v>1300</v>
      </c>
      <c r="N19" s="42">
        <f>SUM(N20)</f>
        <v>0</v>
      </c>
      <c r="O19" s="42">
        <f>O20+O34</f>
        <v>33116</v>
      </c>
      <c r="P19" s="42">
        <f t="shared" si="6"/>
        <v>5000</v>
      </c>
      <c r="Q19" s="42">
        <f t="shared" si="6"/>
        <v>0</v>
      </c>
      <c r="R19" s="68">
        <f>SUM(C19:Q19)</f>
        <v>90685</v>
      </c>
      <c r="S19" s="1"/>
      <c r="T19" s="1"/>
      <c r="U19" s="1"/>
      <c r="V19" s="1"/>
      <c r="W19" s="1"/>
      <c r="X19" s="1"/>
      <c r="Y19" s="1"/>
      <c r="Z19" s="1"/>
      <c r="AA19" s="1"/>
    </row>
    <row r="20" spans="1:18" ht="38.25" customHeight="1">
      <c r="A20" s="24" t="s">
        <v>25</v>
      </c>
      <c r="B20" s="18" t="s">
        <v>26</v>
      </c>
      <c r="C20" s="9">
        <f aca="true" t="shared" si="7" ref="C20:Q20">SUM(C21+C27+C25+C30)</f>
        <v>8844</v>
      </c>
      <c r="D20" s="9">
        <f t="shared" si="7"/>
        <v>0</v>
      </c>
      <c r="E20" s="9">
        <f t="shared" si="7"/>
        <v>8687</v>
      </c>
      <c r="F20" s="9">
        <f t="shared" si="7"/>
        <v>0</v>
      </c>
      <c r="G20" s="9">
        <f t="shared" si="7"/>
        <v>0</v>
      </c>
      <c r="H20" s="9">
        <f t="shared" si="7"/>
        <v>0</v>
      </c>
      <c r="I20" s="9">
        <f t="shared" si="7"/>
        <v>7412</v>
      </c>
      <c r="J20" s="9">
        <f t="shared" si="7"/>
        <v>16326</v>
      </c>
      <c r="K20" s="9">
        <f t="shared" si="7"/>
        <v>10000</v>
      </c>
      <c r="L20" s="9">
        <f t="shared" si="7"/>
        <v>0</v>
      </c>
      <c r="M20" s="9">
        <f t="shared" si="7"/>
        <v>1300</v>
      </c>
      <c r="N20" s="9">
        <f t="shared" si="7"/>
        <v>0</v>
      </c>
      <c r="O20" s="9">
        <f t="shared" si="7"/>
        <v>0</v>
      </c>
      <c r="P20" s="9">
        <f t="shared" si="7"/>
        <v>5000</v>
      </c>
      <c r="Q20" s="9">
        <f t="shared" si="7"/>
        <v>0</v>
      </c>
      <c r="R20" s="69">
        <f>SUM(R21+R25+R27+R30)</f>
        <v>57569</v>
      </c>
    </row>
    <row r="21" spans="1:18" s="61" customFormat="1" ht="36" customHeight="1">
      <c r="A21" s="45">
        <v>4210</v>
      </c>
      <c r="B21" s="39" t="s">
        <v>31</v>
      </c>
      <c r="C21" s="36">
        <f aca="true" t="shared" si="8" ref="C21:Q21">SUM(C22:C24)</f>
        <v>0</v>
      </c>
      <c r="D21" s="36">
        <f t="shared" si="8"/>
        <v>0</v>
      </c>
      <c r="E21" s="36">
        <f t="shared" si="8"/>
        <v>2560</v>
      </c>
      <c r="F21" s="36">
        <f t="shared" si="8"/>
        <v>0</v>
      </c>
      <c r="G21" s="36">
        <f t="shared" si="8"/>
        <v>0</v>
      </c>
      <c r="H21" s="36">
        <f t="shared" si="8"/>
        <v>0</v>
      </c>
      <c r="I21" s="36">
        <f t="shared" si="8"/>
        <v>7412</v>
      </c>
      <c r="J21" s="36">
        <f t="shared" si="8"/>
        <v>0</v>
      </c>
      <c r="K21" s="36">
        <f t="shared" si="8"/>
        <v>0</v>
      </c>
      <c r="L21" s="36">
        <f t="shared" si="8"/>
        <v>0</v>
      </c>
      <c r="M21" s="36">
        <f t="shared" si="8"/>
        <v>1300</v>
      </c>
      <c r="N21" s="36">
        <f t="shared" si="8"/>
        <v>0</v>
      </c>
      <c r="O21" s="36">
        <f t="shared" si="8"/>
        <v>0</v>
      </c>
      <c r="P21" s="36">
        <f t="shared" si="8"/>
        <v>0</v>
      </c>
      <c r="Q21" s="36">
        <f t="shared" si="8"/>
        <v>0</v>
      </c>
      <c r="R21" s="66">
        <f>SUM(C21:Q21)</f>
        <v>11272</v>
      </c>
    </row>
    <row r="22" spans="1:18" s="81" customFormat="1" ht="42.75" customHeight="1">
      <c r="A22" s="26" t="s">
        <v>39</v>
      </c>
      <c r="B22" s="12" t="s">
        <v>57</v>
      </c>
      <c r="C22" s="22"/>
      <c r="D22" s="22"/>
      <c r="E22" s="27">
        <v>2560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67">
        <v>2560</v>
      </c>
    </row>
    <row r="23" spans="1:18" s="99" customFormat="1" ht="42.75" customHeight="1">
      <c r="A23" s="26" t="s">
        <v>33</v>
      </c>
      <c r="B23" s="12" t="s">
        <v>84</v>
      </c>
      <c r="C23" s="22"/>
      <c r="D23" s="22"/>
      <c r="E23" s="27"/>
      <c r="F23" s="27"/>
      <c r="G23" s="27"/>
      <c r="H23" s="27"/>
      <c r="I23" s="27">
        <v>7412</v>
      </c>
      <c r="J23" s="27"/>
      <c r="K23" s="27"/>
      <c r="L23" s="27"/>
      <c r="M23" s="27"/>
      <c r="N23" s="27"/>
      <c r="O23" s="27"/>
      <c r="P23" s="27"/>
      <c r="Q23" s="27"/>
      <c r="R23" s="67">
        <v>7412</v>
      </c>
    </row>
    <row r="24" spans="1:18" s="81" customFormat="1" ht="42.75" customHeight="1">
      <c r="A24" s="25" t="s">
        <v>33</v>
      </c>
      <c r="B24" s="25" t="s">
        <v>63</v>
      </c>
      <c r="C24" s="22"/>
      <c r="D24" s="22"/>
      <c r="E24" s="27"/>
      <c r="F24" s="27"/>
      <c r="G24" s="27"/>
      <c r="H24" s="27"/>
      <c r="I24" s="27"/>
      <c r="J24" s="27"/>
      <c r="K24" s="27"/>
      <c r="L24" s="27"/>
      <c r="M24" s="27">
        <v>1300</v>
      </c>
      <c r="N24" s="27"/>
      <c r="O24" s="27"/>
      <c r="P24" s="27"/>
      <c r="Q24" s="27"/>
      <c r="R24" s="67">
        <v>1300</v>
      </c>
    </row>
    <row r="25" spans="1:18" s="59" customFormat="1" ht="42.75" customHeight="1">
      <c r="A25" s="45">
        <v>4270</v>
      </c>
      <c r="B25" s="58" t="s">
        <v>43</v>
      </c>
      <c r="C25" s="36"/>
      <c r="D25" s="36"/>
      <c r="E25" s="80">
        <f>SUM(E26)</f>
        <v>1500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66">
        <v>1500</v>
      </c>
    </row>
    <row r="26" spans="1:18" s="79" customFormat="1" ht="42.75" customHeight="1">
      <c r="A26" s="26" t="s">
        <v>39</v>
      </c>
      <c r="B26" s="12" t="s">
        <v>71</v>
      </c>
      <c r="C26" s="22"/>
      <c r="D26" s="22"/>
      <c r="E26" s="27">
        <v>1500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67">
        <v>1500</v>
      </c>
    </row>
    <row r="27" spans="1:18" ht="37.5" customHeight="1">
      <c r="A27" s="43">
        <v>6050</v>
      </c>
      <c r="B27" s="39" t="s">
        <v>22</v>
      </c>
      <c r="C27" s="36">
        <f aca="true" t="shared" si="9" ref="C27:R27">SUM(C28:C29)</f>
        <v>8844</v>
      </c>
      <c r="D27" s="36">
        <f t="shared" si="9"/>
        <v>0</v>
      </c>
      <c r="E27" s="36">
        <f t="shared" si="9"/>
        <v>0</v>
      </c>
      <c r="F27" s="36">
        <f t="shared" si="9"/>
        <v>0</v>
      </c>
      <c r="G27" s="36">
        <f t="shared" si="9"/>
        <v>0</v>
      </c>
      <c r="H27" s="36">
        <f t="shared" si="9"/>
        <v>0</v>
      </c>
      <c r="I27" s="36">
        <f t="shared" si="9"/>
        <v>0</v>
      </c>
      <c r="J27" s="36">
        <f t="shared" si="9"/>
        <v>16326</v>
      </c>
      <c r="K27" s="36">
        <f t="shared" si="9"/>
        <v>0</v>
      </c>
      <c r="L27" s="36">
        <f t="shared" si="9"/>
        <v>0</v>
      </c>
      <c r="M27" s="36">
        <f t="shared" si="9"/>
        <v>0</v>
      </c>
      <c r="N27" s="36">
        <f t="shared" si="9"/>
        <v>0</v>
      </c>
      <c r="O27" s="36">
        <f t="shared" si="9"/>
        <v>0</v>
      </c>
      <c r="P27" s="36">
        <f t="shared" si="9"/>
        <v>0</v>
      </c>
      <c r="Q27" s="36">
        <f t="shared" si="9"/>
        <v>0</v>
      </c>
      <c r="R27" s="66">
        <f t="shared" si="9"/>
        <v>25170</v>
      </c>
    </row>
    <row r="28" spans="1:18" ht="54" customHeight="1">
      <c r="A28" s="25" t="s">
        <v>33</v>
      </c>
      <c r="B28" s="25" t="s">
        <v>54</v>
      </c>
      <c r="C28" s="22">
        <v>8844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67">
        <f>SUM(C28:Q28)</f>
        <v>8844</v>
      </c>
    </row>
    <row r="29" spans="1:18" s="52" customFormat="1" ht="44.25" customHeight="1">
      <c r="A29" s="26" t="s">
        <v>39</v>
      </c>
      <c r="B29" s="25" t="s">
        <v>72</v>
      </c>
      <c r="C29" s="22"/>
      <c r="D29" s="22"/>
      <c r="E29" s="27"/>
      <c r="F29" s="27"/>
      <c r="G29" s="27"/>
      <c r="H29" s="27"/>
      <c r="I29" s="27"/>
      <c r="J29" s="27">
        <v>16326</v>
      </c>
      <c r="K29" s="27"/>
      <c r="L29" s="27"/>
      <c r="M29" s="27"/>
      <c r="N29" s="27"/>
      <c r="O29" s="27"/>
      <c r="P29" s="27"/>
      <c r="Q29" s="27"/>
      <c r="R29" s="67">
        <f>SUM(C29:Q29)</f>
        <v>16326</v>
      </c>
    </row>
    <row r="30" spans="1:18" s="51" customFormat="1" ht="44.25" customHeight="1">
      <c r="A30" s="45">
        <v>6060</v>
      </c>
      <c r="B30" s="39" t="s">
        <v>24</v>
      </c>
      <c r="C30" s="53">
        <f aca="true" t="shared" si="10" ref="C30:Q30">SUM(C31:C33)</f>
        <v>0</v>
      </c>
      <c r="D30" s="53">
        <f t="shared" si="10"/>
        <v>0</v>
      </c>
      <c r="E30" s="53">
        <f t="shared" si="10"/>
        <v>4627</v>
      </c>
      <c r="F30" s="53">
        <f t="shared" si="10"/>
        <v>0</v>
      </c>
      <c r="G30" s="53">
        <f t="shared" si="10"/>
        <v>0</v>
      </c>
      <c r="H30" s="53">
        <f t="shared" si="10"/>
        <v>0</v>
      </c>
      <c r="I30" s="53">
        <f t="shared" si="10"/>
        <v>0</v>
      </c>
      <c r="J30" s="53">
        <f t="shared" si="10"/>
        <v>0</v>
      </c>
      <c r="K30" s="53">
        <f t="shared" si="10"/>
        <v>10000</v>
      </c>
      <c r="L30" s="53">
        <f t="shared" si="10"/>
        <v>0</v>
      </c>
      <c r="M30" s="53">
        <f t="shared" si="10"/>
        <v>0</v>
      </c>
      <c r="N30" s="53">
        <f t="shared" si="10"/>
        <v>0</v>
      </c>
      <c r="O30" s="53">
        <f t="shared" si="10"/>
        <v>0</v>
      </c>
      <c r="P30" s="53">
        <f t="shared" si="10"/>
        <v>5000</v>
      </c>
      <c r="Q30" s="53">
        <f t="shared" si="10"/>
        <v>0</v>
      </c>
      <c r="R30" s="70">
        <f>SUM(C30:Q30)</f>
        <v>19627</v>
      </c>
    </row>
    <row r="31" spans="1:18" s="57" customFormat="1" ht="44.25" customHeight="1">
      <c r="A31" s="25" t="s">
        <v>33</v>
      </c>
      <c r="B31" s="25" t="s">
        <v>87</v>
      </c>
      <c r="C31" s="22"/>
      <c r="D31" s="22"/>
      <c r="E31" s="27">
        <v>4627</v>
      </c>
      <c r="F31" s="27"/>
      <c r="G31" s="27"/>
      <c r="H31" s="22"/>
      <c r="I31" s="27"/>
      <c r="J31" s="27"/>
      <c r="K31" s="27"/>
      <c r="L31" s="27"/>
      <c r="M31" s="27"/>
      <c r="N31" s="27"/>
      <c r="O31" s="27"/>
      <c r="P31" s="27"/>
      <c r="Q31" s="27"/>
      <c r="R31" s="67">
        <f>SUM(C31:Q31)</f>
        <v>4627</v>
      </c>
    </row>
    <row r="32" spans="1:18" s="79" customFormat="1" ht="44.25" customHeight="1">
      <c r="A32" s="25" t="s">
        <v>33</v>
      </c>
      <c r="B32" s="25" t="s">
        <v>73</v>
      </c>
      <c r="C32" s="22"/>
      <c r="D32" s="22"/>
      <c r="E32" s="27"/>
      <c r="F32" s="27"/>
      <c r="G32" s="27"/>
      <c r="H32" s="22"/>
      <c r="I32" s="27"/>
      <c r="J32" s="27"/>
      <c r="K32" s="27">
        <v>10000</v>
      </c>
      <c r="L32" s="27"/>
      <c r="M32" s="27"/>
      <c r="N32" s="27"/>
      <c r="O32" s="27"/>
      <c r="P32" s="27"/>
      <c r="Q32" s="27"/>
      <c r="R32" s="67">
        <v>10000</v>
      </c>
    </row>
    <row r="33" spans="1:18" s="79" customFormat="1" ht="44.25" customHeight="1">
      <c r="A33" s="25" t="s">
        <v>33</v>
      </c>
      <c r="B33" s="25" t="s">
        <v>67</v>
      </c>
      <c r="C33" s="22"/>
      <c r="D33" s="22"/>
      <c r="E33" s="27"/>
      <c r="F33" s="27"/>
      <c r="G33" s="27"/>
      <c r="H33" s="22"/>
      <c r="I33" s="27"/>
      <c r="J33" s="27"/>
      <c r="K33" s="27"/>
      <c r="L33" s="27"/>
      <c r="M33" s="27"/>
      <c r="N33" s="27"/>
      <c r="O33" s="27"/>
      <c r="P33" s="27">
        <v>5000</v>
      </c>
      <c r="Q33" s="27"/>
      <c r="R33" s="67">
        <v>5000</v>
      </c>
    </row>
    <row r="34" spans="1:18" s="81" customFormat="1" ht="44.25" customHeight="1">
      <c r="A34" s="92" t="s">
        <v>77</v>
      </c>
      <c r="B34" s="93" t="s">
        <v>78</v>
      </c>
      <c r="C34" s="94"/>
      <c r="D34" s="94"/>
      <c r="E34" s="95"/>
      <c r="F34" s="95"/>
      <c r="G34" s="95"/>
      <c r="H34" s="94"/>
      <c r="I34" s="95"/>
      <c r="J34" s="95"/>
      <c r="K34" s="95"/>
      <c r="L34" s="95"/>
      <c r="M34" s="95"/>
      <c r="N34" s="95"/>
      <c r="O34" s="95">
        <f>O35</f>
        <v>33116</v>
      </c>
      <c r="P34" s="95"/>
      <c r="Q34" s="95"/>
      <c r="R34" s="96">
        <f aca="true" t="shared" si="11" ref="R34:R44">SUM(C34:Q34)</f>
        <v>33116</v>
      </c>
    </row>
    <row r="35" spans="1:18" s="88" customFormat="1" ht="44.25" customHeight="1">
      <c r="A35" s="97">
        <v>6050</v>
      </c>
      <c r="B35" s="39" t="s">
        <v>22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>
        <f>O36</f>
        <v>33116</v>
      </c>
      <c r="P35" s="36"/>
      <c r="Q35" s="36"/>
      <c r="R35" s="66">
        <f t="shared" si="11"/>
        <v>33116</v>
      </c>
    </row>
    <row r="36" spans="1:18" s="88" customFormat="1" ht="44.25" customHeight="1">
      <c r="A36" s="19" t="s">
        <v>33</v>
      </c>
      <c r="B36" s="89" t="s">
        <v>79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>
        <v>33116</v>
      </c>
      <c r="P36" s="90"/>
      <c r="Q36" s="90"/>
      <c r="R36" s="91">
        <f t="shared" si="11"/>
        <v>33116</v>
      </c>
    </row>
    <row r="37" spans="1:18" ht="52.5" customHeight="1">
      <c r="A37" s="55" t="s">
        <v>37</v>
      </c>
      <c r="B37" s="41" t="s">
        <v>19</v>
      </c>
      <c r="C37" s="42">
        <f>SUM(C38)</f>
        <v>20000</v>
      </c>
      <c r="D37" s="42">
        <f>SUM(D38)</f>
        <v>14538</v>
      </c>
      <c r="E37" s="42">
        <f>SUM(E38)</f>
        <v>3500</v>
      </c>
      <c r="F37" s="42">
        <f aca="true" t="shared" si="12" ref="F37:Q37">SUM(F38)</f>
        <v>23553</v>
      </c>
      <c r="G37" s="42">
        <f t="shared" si="12"/>
        <v>23578</v>
      </c>
      <c r="H37" s="42">
        <f t="shared" si="12"/>
        <v>0</v>
      </c>
      <c r="I37" s="42">
        <f t="shared" si="12"/>
        <v>11000</v>
      </c>
      <c r="J37" s="42">
        <f t="shared" si="12"/>
        <v>0</v>
      </c>
      <c r="K37" s="42">
        <f t="shared" si="12"/>
        <v>0</v>
      </c>
      <c r="L37" s="42">
        <f t="shared" si="12"/>
        <v>33116</v>
      </c>
      <c r="M37" s="42">
        <f t="shared" si="12"/>
        <v>15828</v>
      </c>
      <c r="N37" s="42">
        <f t="shared" si="12"/>
        <v>13048</v>
      </c>
      <c r="O37" s="42">
        <f t="shared" si="12"/>
        <v>0</v>
      </c>
      <c r="P37" s="42">
        <f t="shared" si="12"/>
        <v>5000</v>
      </c>
      <c r="Q37" s="42">
        <f t="shared" si="12"/>
        <v>12584</v>
      </c>
      <c r="R37" s="68">
        <f t="shared" si="11"/>
        <v>175745</v>
      </c>
    </row>
    <row r="38" spans="1:27" s="6" customFormat="1" ht="49.5" customHeight="1">
      <c r="A38" s="24" t="s">
        <v>20</v>
      </c>
      <c r="B38" s="18" t="s">
        <v>21</v>
      </c>
      <c r="C38" s="9">
        <f aca="true" t="shared" si="13" ref="C38:Q38">SUM(C39+C45+C49+C55)</f>
        <v>20000</v>
      </c>
      <c r="D38" s="9">
        <f t="shared" si="13"/>
        <v>14538</v>
      </c>
      <c r="E38" s="9">
        <f t="shared" si="13"/>
        <v>3500</v>
      </c>
      <c r="F38" s="9">
        <f t="shared" si="13"/>
        <v>23553</v>
      </c>
      <c r="G38" s="9">
        <f t="shared" si="13"/>
        <v>23578</v>
      </c>
      <c r="H38" s="9">
        <f t="shared" si="13"/>
        <v>0</v>
      </c>
      <c r="I38" s="9">
        <f t="shared" si="13"/>
        <v>11000</v>
      </c>
      <c r="J38" s="9">
        <f t="shared" si="13"/>
        <v>0</v>
      </c>
      <c r="K38" s="9">
        <f t="shared" si="13"/>
        <v>0</v>
      </c>
      <c r="L38" s="9">
        <f t="shared" si="13"/>
        <v>33116</v>
      </c>
      <c r="M38" s="9">
        <f t="shared" si="13"/>
        <v>15828</v>
      </c>
      <c r="N38" s="9">
        <f t="shared" si="13"/>
        <v>13048</v>
      </c>
      <c r="O38" s="9">
        <f t="shared" si="13"/>
        <v>0</v>
      </c>
      <c r="P38" s="9">
        <f t="shared" si="13"/>
        <v>5000</v>
      </c>
      <c r="Q38" s="9">
        <f t="shared" si="13"/>
        <v>12584</v>
      </c>
      <c r="R38" s="69">
        <f t="shared" si="11"/>
        <v>175745</v>
      </c>
      <c r="S38" s="51"/>
      <c r="T38" s="51"/>
      <c r="U38" s="51"/>
      <c r="V38" s="51"/>
      <c r="W38" s="51"/>
      <c r="X38" s="51"/>
      <c r="Y38" s="51"/>
      <c r="Z38" s="51"/>
      <c r="AA38" s="51"/>
    </row>
    <row r="39" spans="1:27" s="7" customFormat="1" ht="36" customHeight="1">
      <c r="A39" s="44">
        <v>4210</v>
      </c>
      <c r="B39" s="39" t="s">
        <v>31</v>
      </c>
      <c r="C39" s="36">
        <f>SUM(C40:C44)</f>
        <v>0</v>
      </c>
      <c r="D39" s="36">
        <f aca="true" t="shared" si="14" ref="D39:Q39">SUM(D40:D44)</f>
        <v>0</v>
      </c>
      <c r="E39" s="36">
        <f t="shared" si="14"/>
        <v>3500</v>
      </c>
      <c r="F39" s="36">
        <f t="shared" si="14"/>
        <v>0</v>
      </c>
      <c r="G39" s="36">
        <f t="shared" si="14"/>
        <v>0</v>
      </c>
      <c r="H39" s="36">
        <f t="shared" si="14"/>
        <v>0</v>
      </c>
      <c r="I39" s="36">
        <f t="shared" si="14"/>
        <v>3000</v>
      </c>
      <c r="J39" s="36">
        <f t="shared" si="14"/>
        <v>0</v>
      </c>
      <c r="K39" s="36">
        <f t="shared" si="14"/>
        <v>0</v>
      </c>
      <c r="L39" s="36">
        <f t="shared" si="14"/>
        <v>0</v>
      </c>
      <c r="M39" s="36">
        <f t="shared" si="14"/>
        <v>0</v>
      </c>
      <c r="N39" s="36">
        <f t="shared" si="14"/>
        <v>1000</v>
      </c>
      <c r="O39" s="36">
        <f t="shared" si="14"/>
        <v>0</v>
      </c>
      <c r="P39" s="36">
        <f t="shared" si="14"/>
        <v>5000</v>
      </c>
      <c r="Q39" s="36">
        <f t="shared" si="14"/>
        <v>2584</v>
      </c>
      <c r="R39" s="66">
        <f t="shared" si="11"/>
        <v>15084</v>
      </c>
      <c r="S39" s="51"/>
      <c r="T39" s="51"/>
      <c r="U39" s="51"/>
      <c r="V39" s="51"/>
      <c r="W39" s="51"/>
      <c r="X39" s="51"/>
      <c r="Y39" s="51"/>
      <c r="Z39" s="51"/>
      <c r="AA39" s="51"/>
    </row>
    <row r="40" spans="1:27" s="10" customFormat="1" ht="51" customHeight="1">
      <c r="A40" s="19" t="s">
        <v>33</v>
      </c>
      <c r="B40" s="25" t="s">
        <v>76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>
        <v>1000</v>
      </c>
      <c r="O40" s="22"/>
      <c r="P40" s="22"/>
      <c r="Q40" s="22"/>
      <c r="R40" s="67">
        <f t="shared" si="11"/>
        <v>1000</v>
      </c>
      <c r="S40" s="51"/>
      <c r="T40" s="51"/>
      <c r="U40" s="51"/>
      <c r="V40" s="51"/>
      <c r="W40" s="51"/>
      <c r="X40" s="51"/>
      <c r="Y40" s="51"/>
      <c r="Z40" s="51"/>
      <c r="AA40" s="51"/>
    </row>
    <row r="41" spans="1:27" s="10" customFormat="1" ht="51" customHeight="1">
      <c r="A41" s="19" t="s">
        <v>33</v>
      </c>
      <c r="B41" s="25" t="s">
        <v>80</v>
      </c>
      <c r="C41" s="22"/>
      <c r="D41" s="22"/>
      <c r="E41" s="22"/>
      <c r="F41" s="22"/>
      <c r="G41" s="22"/>
      <c r="H41" s="22"/>
      <c r="I41" s="22">
        <v>3000</v>
      </c>
      <c r="J41" s="22"/>
      <c r="K41" s="22"/>
      <c r="L41" s="22"/>
      <c r="M41" s="22"/>
      <c r="N41" s="22"/>
      <c r="O41" s="22"/>
      <c r="P41" s="22"/>
      <c r="Q41" s="22"/>
      <c r="R41" s="67">
        <v>3000</v>
      </c>
      <c r="S41" s="99"/>
      <c r="T41" s="99"/>
      <c r="U41" s="99"/>
      <c r="V41" s="99"/>
      <c r="W41" s="99"/>
      <c r="X41" s="99"/>
      <c r="Y41" s="99"/>
      <c r="Z41" s="99"/>
      <c r="AA41" s="99"/>
    </row>
    <row r="42" spans="1:27" s="10" customFormat="1" ht="51" customHeight="1">
      <c r="A42" s="19" t="s">
        <v>33</v>
      </c>
      <c r="B42" s="25" t="s">
        <v>69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>
        <v>2584</v>
      </c>
      <c r="R42" s="67">
        <f t="shared" si="11"/>
        <v>2584</v>
      </c>
      <c r="S42" s="79"/>
      <c r="T42" s="79"/>
      <c r="U42" s="79"/>
      <c r="V42" s="79"/>
      <c r="W42" s="79"/>
      <c r="X42" s="79"/>
      <c r="Y42" s="79"/>
      <c r="Z42" s="79"/>
      <c r="AA42" s="79"/>
    </row>
    <row r="43" spans="1:27" s="10" customFormat="1" ht="51" customHeight="1">
      <c r="A43" s="19" t="s">
        <v>33</v>
      </c>
      <c r="B43" s="25" t="s">
        <v>58</v>
      </c>
      <c r="C43" s="22"/>
      <c r="D43" s="22"/>
      <c r="E43" s="27">
        <v>3500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67">
        <f t="shared" si="11"/>
        <v>3500</v>
      </c>
      <c r="S43" s="81"/>
      <c r="T43" s="81"/>
      <c r="U43" s="81"/>
      <c r="V43" s="81"/>
      <c r="W43" s="81"/>
      <c r="X43" s="81"/>
      <c r="Y43" s="81"/>
      <c r="Z43" s="81"/>
      <c r="AA43" s="81"/>
    </row>
    <row r="44" spans="1:27" s="10" customFormat="1" ht="51" customHeight="1">
      <c r="A44" s="19" t="s">
        <v>33</v>
      </c>
      <c r="B44" s="25" t="s">
        <v>88</v>
      </c>
      <c r="C44" s="22"/>
      <c r="D44" s="22"/>
      <c r="E44" s="2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>
        <v>5000</v>
      </c>
      <c r="Q44" s="22"/>
      <c r="R44" s="67">
        <f t="shared" si="11"/>
        <v>5000</v>
      </c>
      <c r="S44" s="81"/>
      <c r="T44" s="81"/>
      <c r="U44" s="81"/>
      <c r="V44" s="81"/>
      <c r="W44" s="81"/>
      <c r="X44" s="81"/>
      <c r="Y44" s="81"/>
      <c r="Z44" s="81"/>
      <c r="AA44" s="81"/>
    </row>
    <row r="45" spans="1:18" s="51" customFormat="1" ht="39" customHeight="1">
      <c r="A45" s="40">
        <v>4270</v>
      </c>
      <c r="B45" s="39" t="s">
        <v>43</v>
      </c>
      <c r="C45" s="36">
        <f>SUM(C46:C47)</f>
        <v>0</v>
      </c>
      <c r="D45" s="36">
        <f aca="true" t="shared" si="15" ref="D45:P45">SUM(D46:D47)</f>
        <v>0</v>
      </c>
      <c r="E45" s="36">
        <f t="shared" si="15"/>
        <v>0</v>
      </c>
      <c r="F45" s="36">
        <f t="shared" si="15"/>
        <v>0</v>
      </c>
      <c r="G45" s="36">
        <f t="shared" si="15"/>
        <v>0</v>
      </c>
      <c r="H45" s="36">
        <f t="shared" si="15"/>
        <v>0</v>
      </c>
      <c r="I45" s="36">
        <f t="shared" si="15"/>
        <v>0</v>
      </c>
      <c r="J45" s="36">
        <f t="shared" si="15"/>
        <v>0</v>
      </c>
      <c r="K45" s="36">
        <f t="shared" si="15"/>
        <v>0</v>
      </c>
      <c r="L45" s="36">
        <f t="shared" si="15"/>
        <v>0</v>
      </c>
      <c r="M45" s="36">
        <f t="shared" si="15"/>
        <v>7000</v>
      </c>
      <c r="N45" s="36">
        <f t="shared" si="15"/>
        <v>1080</v>
      </c>
      <c r="O45" s="36">
        <f t="shared" si="15"/>
        <v>0</v>
      </c>
      <c r="P45" s="36">
        <f t="shared" si="15"/>
        <v>0</v>
      </c>
      <c r="Q45" s="36">
        <f>SUM(Q46:Q48)</f>
        <v>10000</v>
      </c>
      <c r="R45" s="66">
        <f>SUM(R46:R48)</f>
        <v>18080</v>
      </c>
    </row>
    <row r="46" spans="1:27" s="10" customFormat="1" ht="39.75" customHeight="1">
      <c r="A46" s="19" t="s">
        <v>33</v>
      </c>
      <c r="B46" s="25" t="s">
        <v>62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>
        <v>7000</v>
      </c>
      <c r="N46" s="22"/>
      <c r="O46" s="22"/>
      <c r="P46" s="22"/>
      <c r="Q46" s="22"/>
      <c r="R46" s="67">
        <f>SUM(C46:Q46)</f>
        <v>7000</v>
      </c>
      <c r="S46" s="51"/>
      <c r="T46" s="51"/>
      <c r="U46" s="51"/>
      <c r="V46" s="51"/>
      <c r="W46" s="51"/>
      <c r="X46" s="51"/>
      <c r="Y46" s="51"/>
      <c r="Z46" s="51"/>
      <c r="AA46" s="51"/>
    </row>
    <row r="47" spans="1:27" s="10" customFormat="1" ht="39.75" customHeight="1">
      <c r="A47" s="19" t="s">
        <v>33</v>
      </c>
      <c r="B47" s="25" t="s">
        <v>65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>
        <v>1080</v>
      </c>
      <c r="O47" s="22"/>
      <c r="P47" s="22"/>
      <c r="Q47" s="22"/>
      <c r="R47" s="67">
        <f>SUM(C47:Q47)</f>
        <v>1080</v>
      </c>
      <c r="S47" s="51"/>
      <c r="T47" s="51"/>
      <c r="U47" s="51"/>
      <c r="V47" s="51"/>
      <c r="W47" s="51"/>
      <c r="X47" s="51"/>
      <c r="Y47" s="51"/>
      <c r="Z47" s="51"/>
      <c r="AA47" s="51"/>
    </row>
    <row r="48" spans="1:27" s="10" customFormat="1" ht="39.75" customHeight="1">
      <c r="A48" s="19" t="s">
        <v>33</v>
      </c>
      <c r="B48" s="25" t="s">
        <v>68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10000</v>
      </c>
      <c r="R48" s="67">
        <f>SUM(C48:Q48)</f>
        <v>10000</v>
      </c>
      <c r="S48" s="79"/>
      <c r="T48" s="79"/>
      <c r="U48" s="79"/>
      <c r="V48" s="79"/>
      <c r="W48" s="79"/>
      <c r="X48" s="79"/>
      <c r="Y48" s="79"/>
      <c r="Z48" s="79"/>
      <c r="AA48" s="79"/>
    </row>
    <row r="49" spans="1:18" s="51" customFormat="1" ht="43.5" customHeight="1">
      <c r="A49" s="44">
        <v>6050</v>
      </c>
      <c r="B49" s="39" t="s">
        <v>22</v>
      </c>
      <c r="C49" s="36">
        <f aca="true" t="shared" si="16" ref="C49:R49">SUM(C50:C54)</f>
        <v>20000</v>
      </c>
      <c r="D49" s="36">
        <f t="shared" si="16"/>
        <v>0</v>
      </c>
      <c r="E49" s="36">
        <f t="shared" si="16"/>
        <v>0</v>
      </c>
      <c r="F49" s="36">
        <f t="shared" si="16"/>
        <v>0</v>
      </c>
      <c r="G49" s="36">
        <f t="shared" si="16"/>
        <v>23578</v>
      </c>
      <c r="H49" s="36">
        <f t="shared" si="16"/>
        <v>0</v>
      </c>
      <c r="I49" s="36">
        <f t="shared" si="16"/>
        <v>8000</v>
      </c>
      <c r="J49" s="36">
        <f t="shared" si="16"/>
        <v>0</v>
      </c>
      <c r="K49" s="36">
        <f t="shared" si="16"/>
        <v>0</v>
      </c>
      <c r="L49" s="36">
        <f t="shared" si="16"/>
        <v>33116</v>
      </c>
      <c r="M49" s="36">
        <f t="shared" si="16"/>
        <v>0</v>
      </c>
      <c r="N49" s="36">
        <f t="shared" si="16"/>
        <v>0</v>
      </c>
      <c r="O49" s="36">
        <f t="shared" si="16"/>
        <v>0</v>
      </c>
      <c r="P49" s="36">
        <f t="shared" si="16"/>
        <v>0</v>
      </c>
      <c r="Q49" s="36">
        <f t="shared" si="16"/>
        <v>0</v>
      </c>
      <c r="R49" s="66">
        <f t="shared" si="16"/>
        <v>84694</v>
      </c>
    </row>
    <row r="50" spans="1:27" s="10" customFormat="1" ht="51" customHeight="1">
      <c r="A50" s="26" t="s">
        <v>23</v>
      </c>
      <c r="B50" s="25" t="s">
        <v>52</v>
      </c>
      <c r="C50" s="22">
        <v>20000</v>
      </c>
      <c r="D50" s="2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67">
        <f>SUM(C50:Q50)</f>
        <v>20000</v>
      </c>
      <c r="S50" s="1"/>
      <c r="T50" s="1"/>
      <c r="U50" s="1"/>
      <c r="V50" s="1"/>
      <c r="W50" s="1"/>
      <c r="X50" s="1"/>
      <c r="Y50" s="1"/>
      <c r="Z50" s="1"/>
      <c r="AA50" s="1"/>
    </row>
    <row r="51" spans="1:18" ht="39" customHeight="1">
      <c r="A51" s="26" t="s">
        <v>23</v>
      </c>
      <c r="B51" s="25" t="s">
        <v>49</v>
      </c>
      <c r="C51" s="22"/>
      <c r="D51" s="22"/>
      <c r="E51" s="27"/>
      <c r="F51" s="27"/>
      <c r="G51" s="27">
        <v>23578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67">
        <f>SUM(C51:Q51)</f>
        <v>23578</v>
      </c>
    </row>
    <row r="52" spans="1:18" ht="54" customHeight="1">
      <c r="A52" s="26" t="s">
        <v>23</v>
      </c>
      <c r="B52" s="25" t="s">
        <v>74</v>
      </c>
      <c r="C52" s="22"/>
      <c r="D52" s="22"/>
      <c r="E52" s="27"/>
      <c r="F52" s="27"/>
      <c r="G52" s="27"/>
      <c r="H52" s="27"/>
      <c r="I52" s="27"/>
      <c r="J52" s="27"/>
      <c r="K52" s="27"/>
      <c r="L52" s="27">
        <v>7000</v>
      </c>
      <c r="M52" s="27"/>
      <c r="N52" s="27"/>
      <c r="O52" s="27"/>
      <c r="P52" s="27"/>
      <c r="Q52" s="27"/>
      <c r="R52" s="67">
        <f>SUM(C52:Q52)</f>
        <v>7000</v>
      </c>
    </row>
    <row r="53" spans="1:18" s="81" customFormat="1" ht="54" customHeight="1">
      <c r="A53" s="26" t="s">
        <v>23</v>
      </c>
      <c r="B53" s="25" t="s">
        <v>85</v>
      </c>
      <c r="C53" s="22"/>
      <c r="D53" s="22"/>
      <c r="E53" s="27"/>
      <c r="F53" s="27"/>
      <c r="G53" s="27"/>
      <c r="H53" s="27"/>
      <c r="I53" s="27"/>
      <c r="J53" s="27"/>
      <c r="K53" s="27"/>
      <c r="L53" s="27">
        <v>26116</v>
      </c>
      <c r="M53" s="27"/>
      <c r="N53" s="27"/>
      <c r="O53" s="27"/>
      <c r="P53" s="27"/>
      <c r="Q53" s="27"/>
      <c r="R53" s="67">
        <f>SUM(C53:Q53)</f>
        <v>26116</v>
      </c>
    </row>
    <row r="54" spans="1:18" s="81" customFormat="1" ht="54" customHeight="1">
      <c r="A54" s="26" t="s">
        <v>23</v>
      </c>
      <c r="B54" s="25" t="s">
        <v>81</v>
      </c>
      <c r="C54" s="22"/>
      <c r="D54" s="22"/>
      <c r="E54" s="27"/>
      <c r="F54" s="27"/>
      <c r="G54" s="27"/>
      <c r="H54" s="27"/>
      <c r="I54" s="27">
        <v>8000</v>
      </c>
      <c r="J54" s="27"/>
      <c r="K54" s="27"/>
      <c r="L54" s="27"/>
      <c r="M54" s="27"/>
      <c r="N54" s="27"/>
      <c r="O54" s="27"/>
      <c r="P54" s="27"/>
      <c r="Q54" s="27"/>
      <c r="R54" s="67">
        <f>SUM(C54:Q54)</f>
        <v>8000</v>
      </c>
    </row>
    <row r="55" spans="1:18" ht="41.25" customHeight="1">
      <c r="A55" s="45">
        <v>6060</v>
      </c>
      <c r="B55" s="39" t="s">
        <v>24</v>
      </c>
      <c r="C55" s="36">
        <f aca="true" t="shared" si="17" ref="C55:R55">SUM(C56:C59)</f>
        <v>0</v>
      </c>
      <c r="D55" s="36">
        <f t="shared" si="17"/>
        <v>14538</v>
      </c>
      <c r="E55" s="36">
        <f t="shared" si="17"/>
        <v>0</v>
      </c>
      <c r="F55" s="36">
        <f t="shared" si="17"/>
        <v>23553</v>
      </c>
      <c r="G55" s="36">
        <f t="shared" si="17"/>
        <v>0</v>
      </c>
      <c r="H55" s="36">
        <f t="shared" si="17"/>
        <v>0</v>
      </c>
      <c r="I55" s="36">
        <f t="shared" si="17"/>
        <v>0</v>
      </c>
      <c r="J55" s="36">
        <f t="shared" si="17"/>
        <v>0</v>
      </c>
      <c r="K55" s="36">
        <f t="shared" si="17"/>
        <v>0</v>
      </c>
      <c r="L55" s="36">
        <f t="shared" si="17"/>
        <v>0</v>
      </c>
      <c r="M55" s="36">
        <f t="shared" si="17"/>
        <v>8828</v>
      </c>
      <c r="N55" s="36">
        <f t="shared" si="17"/>
        <v>10968</v>
      </c>
      <c r="O55" s="36">
        <f t="shared" si="17"/>
        <v>0</v>
      </c>
      <c r="P55" s="36">
        <f t="shared" si="17"/>
        <v>0</v>
      </c>
      <c r="Q55" s="36">
        <f t="shared" si="17"/>
        <v>0</v>
      </c>
      <c r="R55" s="66">
        <f t="shared" si="17"/>
        <v>57887</v>
      </c>
    </row>
    <row r="56" spans="1:27" s="10" customFormat="1" ht="49.5" customHeight="1">
      <c r="A56" s="26" t="s">
        <v>23</v>
      </c>
      <c r="B56" s="25" t="s">
        <v>55</v>
      </c>
      <c r="C56" s="22"/>
      <c r="D56" s="22">
        <v>14538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67">
        <f aca="true" t="shared" si="18" ref="R56:R61">SUM(C56:Q56)</f>
        <v>14538</v>
      </c>
      <c r="S56" s="1"/>
      <c r="T56" s="1"/>
      <c r="U56" s="1"/>
      <c r="V56" s="1"/>
      <c r="W56" s="1"/>
      <c r="X56" s="1"/>
      <c r="Y56" s="1"/>
      <c r="Z56" s="1"/>
      <c r="AA56" s="1"/>
    </row>
    <row r="57" spans="1:18" ht="43.5" customHeight="1">
      <c r="A57" s="26" t="s">
        <v>23</v>
      </c>
      <c r="B57" s="25" t="s">
        <v>59</v>
      </c>
      <c r="C57" s="22"/>
      <c r="D57" s="22"/>
      <c r="E57" s="27"/>
      <c r="F57" s="27">
        <v>23553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67">
        <f t="shared" si="18"/>
        <v>23553</v>
      </c>
    </row>
    <row r="58" spans="1:18" s="51" customFormat="1" ht="43.5" customHeight="1">
      <c r="A58" s="28" t="s">
        <v>23</v>
      </c>
      <c r="B58" s="25" t="s">
        <v>44</v>
      </c>
      <c r="C58" s="29"/>
      <c r="D58" s="29"/>
      <c r="E58" s="30"/>
      <c r="F58" s="30"/>
      <c r="G58" s="30"/>
      <c r="H58" s="30"/>
      <c r="I58" s="30"/>
      <c r="J58" s="30"/>
      <c r="K58" s="30"/>
      <c r="L58" s="30"/>
      <c r="M58" s="30">
        <v>8828</v>
      </c>
      <c r="N58" s="30"/>
      <c r="O58" s="30"/>
      <c r="P58" s="30"/>
      <c r="Q58" s="30"/>
      <c r="R58" s="67">
        <f t="shared" si="18"/>
        <v>8828</v>
      </c>
    </row>
    <row r="59" spans="1:18" s="51" customFormat="1" ht="43.5" customHeight="1">
      <c r="A59" s="28" t="s">
        <v>23</v>
      </c>
      <c r="B59" s="25" t="s">
        <v>51</v>
      </c>
      <c r="C59" s="29"/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>
        <v>10968</v>
      </c>
      <c r="O59" s="30"/>
      <c r="P59" s="30"/>
      <c r="Q59" s="30"/>
      <c r="R59" s="67">
        <f t="shared" si="18"/>
        <v>10968</v>
      </c>
    </row>
    <row r="60" spans="1:27" s="7" customFormat="1" ht="36" customHeight="1">
      <c r="A60" s="54" t="s">
        <v>45</v>
      </c>
      <c r="B60" s="46" t="s">
        <v>46</v>
      </c>
      <c r="C60" s="47">
        <f>SUM(C61)</f>
        <v>0</v>
      </c>
      <c r="D60" s="47">
        <f aca="true" t="shared" si="19" ref="D60:Q60">SUM(D61)</f>
        <v>0</v>
      </c>
      <c r="E60" s="47">
        <f t="shared" si="19"/>
        <v>0</v>
      </c>
      <c r="F60" s="47">
        <f t="shared" si="19"/>
        <v>0</v>
      </c>
      <c r="G60" s="47">
        <f t="shared" si="19"/>
        <v>0</v>
      </c>
      <c r="H60" s="47">
        <f t="shared" si="19"/>
        <v>13644</v>
      </c>
      <c r="I60" s="47">
        <f t="shared" si="19"/>
        <v>0</v>
      </c>
      <c r="J60" s="47">
        <f t="shared" si="19"/>
        <v>0</v>
      </c>
      <c r="K60" s="47">
        <f t="shared" si="19"/>
        <v>0</v>
      </c>
      <c r="L60" s="47">
        <f t="shared" si="19"/>
        <v>0</v>
      </c>
      <c r="M60" s="47">
        <f t="shared" si="19"/>
        <v>0</v>
      </c>
      <c r="N60" s="47">
        <f t="shared" si="19"/>
        <v>5980</v>
      </c>
      <c r="O60" s="47">
        <f t="shared" si="19"/>
        <v>0</v>
      </c>
      <c r="P60" s="47">
        <f t="shared" si="19"/>
        <v>0</v>
      </c>
      <c r="Q60" s="47">
        <f t="shared" si="19"/>
        <v>0</v>
      </c>
      <c r="R60" s="71">
        <f>SUM(C60:Q60)</f>
        <v>19624</v>
      </c>
      <c r="S60" s="1"/>
      <c r="T60" s="1"/>
      <c r="U60" s="1"/>
      <c r="V60" s="1"/>
      <c r="W60" s="1"/>
      <c r="X60" s="1"/>
      <c r="Y60" s="1"/>
      <c r="Z60" s="1"/>
      <c r="AA60" s="1"/>
    </row>
    <row r="61" spans="1:27" s="6" customFormat="1" ht="33" customHeight="1">
      <c r="A61" s="48" t="s">
        <v>47</v>
      </c>
      <c r="B61" s="49" t="s">
        <v>48</v>
      </c>
      <c r="C61" s="50">
        <f>C62+C64</f>
        <v>0</v>
      </c>
      <c r="D61" s="50">
        <f aca="true" t="shared" si="20" ref="D61:Q61">D62+D64</f>
        <v>0</v>
      </c>
      <c r="E61" s="50">
        <f t="shared" si="20"/>
        <v>0</v>
      </c>
      <c r="F61" s="50">
        <f t="shared" si="20"/>
        <v>0</v>
      </c>
      <c r="G61" s="50">
        <f t="shared" si="20"/>
        <v>0</v>
      </c>
      <c r="H61" s="50">
        <f t="shared" si="20"/>
        <v>13644</v>
      </c>
      <c r="I61" s="50">
        <f t="shared" si="20"/>
        <v>0</v>
      </c>
      <c r="J61" s="50">
        <f t="shared" si="20"/>
        <v>0</v>
      </c>
      <c r="K61" s="50">
        <f t="shared" si="20"/>
        <v>0</v>
      </c>
      <c r="L61" s="50">
        <f t="shared" si="20"/>
        <v>0</v>
      </c>
      <c r="M61" s="50">
        <f t="shared" si="20"/>
        <v>0</v>
      </c>
      <c r="N61" s="50">
        <f>N62+N64+N66</f>
        <v>5980</v>
      </c>
      <c r="O61" s="50">
        <f t="shared" si="20"/>
        <v>0</v>
      </c>
      <c r="P61" s="50">
        <f t="shared" si="20"/>
        <v>0</v>
      </c>
      <c r="Q61" s="50">
        <f t="shared" si="20"/>
        <v>0</v>
      </c>
      <c r="R61" s="72">
        <f t="shared" si="18"/>
        <v>19624</v>
      </c>
      <c r="S61" s="1"/>
      <c r="T61" s="1"/>
      <c r="U61" s="1"/>
      <c r="V61" s="1"/>
      <c r="W61" s="1"/>
      <c r="X61" s="1"/>
      <c r="Y61" s="1"/>
      <c r="Z61" s="1"/>
      <c r="AA61" s="1"/>
    </row>
    <row r="62" spans="1:27" s="6" customFormat="1" ht="33" customHeight="1">
      <c r="A62" s="48">
        <v>4210</v>
      </c>
      <c r="B62" s="49" t="s">
        <v>31</v>
      </c>
      <c r="C62" s="50">
        <f>C63</f>
        <v>0</v>
      </c>
      <c r="D62" s="50">
        <f aca="true" t="shared" si="21" ref="D62:Q62">D63</f>
        <v>0</v>
      </c>
      <c r="E62" s="50">
        <f t="shared" si="21"/>
        <v>0</v>
      </c>
      <c r="F62" s="50">
        <f t="shared" si="21"/>
        <v>0</v>
      </c>
      <c r="G62" s="50">
        <f t="shared" si="21"/>
        <v>0</v>
      </c>
      <c r="H62" s="50">
        <f t="shared" si="21"/>
        <v>2500</v>
      </c>
      <c r="I62" s="50">
        <f t="shared" si="21"/>
        <v>0</v>
      </c>
      <c r="J62" s="50">
        <f t="shared" si="21"/>
        <v>0</v>
      </c>
      <c r="K62" s="50">
        <f t="shared" si="21"/>
        <v>0</v>
      </c>
      <c r="L62" s="50">
        <f t="shared" si="21"/>
        <v>0</v>
      </c>
      <c r="M62" s="50">
        <f t="shared" si="21"/>
        <v>0</v>
      </c>
      <c r="N62" s="50">
        <f t="shared" si="21"/>
        <v>0</v>
      </c>
      <c r="O62" s="50">
        <f t="shared" si="21"/>
        <v>0</v>
      </c>
      <c r="P62" s="50">
        <f t="shared" si="21"/>
        <v>0</v>
      </c>
      <c r="Q62" s="50">
        <f t="shared" si="21"/>
        <v>0</v>
      </c>
      <c r="R62" s="72">
        <f>SUM(C62:Q62)</f>
        <v>2500</v>
      </c>
      <c r="S62" s="81"/>
      <c r="T62" s="81"/>
      <c r="U62" s="81"/>
      <c r="V62" s="81"/>
      <c r="W62" s="81"/>
      <c r="X62" s="81"/>
      <c r="Y62" s="81"/>
      <c r="Z62" s="81"/>
      <c r="AA62" s="81"/>
    </row>
    <row r="63" spans="1:18" s="88" customFormat="1" ht="33" customHeight="1">
      <c r="A63" s="26" t="s">
        <v>39</v>
      </c>
      <c r="B63" s="85" t="s">
        <v>70</v>
      </c>
      <c r="C63" s="86"/>
      <c r="D63" s="86"/>
      <c r="E63" s="86"/>
      <c r="F63" s="86"/>
      <c r="G63" s="86"/>
      <c r="H63" s="86">
        <v>2500</v>
      </c>
      <c r="I63" s="86"/>
      <c r="J63" s="86"/>
      <c r="K63" s="86"/>
      <c r="L63" s="86"/>
      <c r="M63" s="86"/>
      <c r="N63" s="86"/>
      <c r="O63" s="86"/>
      <c r="P63" s="86"/>
      <c r="Q63" s="86"/>
      <c r="R63" s="87">
        <v>2500</v>
      </c>
    </row>
    <row r="64" spans="1:18" ht="40.5" customHeight="1">
      <c r="A64" s="100">
        <v>6050</v>
      </c>
      <c r="B64" s="101" t="s">
        <v>22</v>
      </c>
      <c r="C64" s="36">
        <f>C65</f>
        <v>0</v>
      </c>
      <c r="D64" s="36">
        <f aca="true" t="shared" si="22" ref="D64:Q64">D65</f>
        <v>0</v>
      </c>
      <c r="E64" s="36">
        <f t="shared" si="22"/>
        <v>0</v>
      </c>
      <c r="F64" s="36">
        <f t="shared" si="22"/>
        <v>0</v>
      </c>
      <c r="G64" s="36">
        <f t="shared" si="22"/>
        <v>0</v>
      </c>
      <c r="H64" s="36">
        <f t="shared" si="22"/>
        <v>11144</v>
      </c>
      <c r="I64" s="36">
        <f t="shared" si="22"/>
        <v>0</v>
      </c>
      <c r="J64" s="36">
        <f t="shared" si="22"/>
        <v>0</v>
      </c>
      <c r="K64" s="36">
        <f t="shared" si="22"/>
        <v>0</v>
      </c>
      <c r="L64" s="36">
        <f t="shared" si="22"/>
        <v>0</v>
      </c>
      <c r="M64" s="36">
        <f t="shared" si="22"/>
        <v>0</v>
      </c>
      <c r="N64" s="36">
        <f t="shared" si="22"/>
        <v>0</v>
      </c>
      <c r="O64" s="36">
        <f t="shared" si="22"/>
        <v>0</v>
      </c>
      <c r="P64" s="36">
        <f t="shared" si="22"/>
        <v>0</v>
      </c>
      <c r="Q64" s="36">
        <f t="shared" si="22"/>
        <v>0</v>
      </c>
      <c r="R64" s="66">
        <f>SUM(C64:Q64)</f>
        <v>11144</v>
      </c>
    </row>
    <row r="65" spans="1:18" s="81" customFormat="1" ht="42" customHeight="1">
      <c r="A65" s="102" t="s">
        <v>39</v>
      </c>
      <c r="B65" s="84" t="s">
        <v>86</v>
      </c>
      <c r="C65" s="83"/>
      <c r="D65" s="29"/>
      <c r="E65" s="30"/>
      <c r="F65" s="30"/>
      <c r="G65" s="30"/>
      <c r="H65" s="30">
        <v>11144</v>
      </c>
      <c r="I65" s="30"/>
      <c r="J65" s="30"/>
      <c r="K65" s="30"/>
      <c r="L65" s="30"/>
      <c r="M65" s="30"/>
      <c r="N65" s="30"/>
      <c r="O65" s="30"/>
      <c r="P65" s="30"/>
      <c r="Q65" s="30"/>
      <c r="R65" s="82">
        <v>11144</v>
      </c>
    </row>
    <row r="66" spans="1:18" s="59" customFormat="1" ht="42" customHeight="1">
      <c r="A66" s="106">
        <v>6060</v>
      </c>
      <c r="B66" s="103" t="s">
        <v>22</v>
      </c>
      <c r="C66" s="107"/>
      <c r="D66" s="108"/>
      <c r="E66" s="109"/>
      <c r="F66" s="109"/>
      <c r="G66" s="109"/>
      <c r="H66" s="109"/>
      <c r="I66" s="109"/>
      <c r="J66" s="109"/>
      <c r="K66" s="109"/>
      <c r="L66" s="109"/>
      <c r="M66" s="109"/>
      <c r="N66" s="109">
        <f>N67</f>
        <v>5980</v>
      </c>
      <c r="O66" s="109"/>
      <c r="P66" s="109"/>
      <c r="Q66" s="109"/>
      <c r="R66" s="110">
        <v>5980</v>
      </c>
    </row>
    <row r="67" spans="1:18" s="88" customFormat="1" ht="42" customHeight="1">
      <c r="A67" s="104">
        <v>6060</v>
      </c>
      <c r="B67" s="89" t="s">
        <v>64</v>
      </c>
      <c r="C67" s="105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>
        <v>5980</v>
      </c>
      <c r="O67" s="86"/>
      <c r="P67" s="86"/>
      <c r="Q67" s="86"/>
      <c r="R67" s="87">
        <v>5980</v>
      </c>
    </row>
    <row r="68" spans="1:18" ht="12.75" customHeight="1">
      <c r="A68" s="115" t="s">
        <v>18</v>
      </c>
      <c r="B68" s="116"/>
      <c r="C68" s="112">
        <f aca="true" t="shared" si="23" ref="C68:Q68">SUM(C6+C15+C19+C37+C60)</f>
        <v>28844</v>
      </c>
      <c r="D68" s="112">
        <f t="shared" si="23"/>
        <v>14538</v>
      </c>
      <c r="E68" s="112">
        <f t="shared" si="23"/>
        <v>17187</v>
      </c>
      <c r="F68" s="112">
        <f t="shared" si="23"/>
        <v>32553</v>
      </c>
      <c r="G68" s="112">
        <f t="shared" si="23"/>
        <v>23578</v>
      </c>
      <c r="H68" s="112">
        <f t="shared" si="23"/>
        <v>13644</v>
      </c>
      <c r="I68" s="112">
        <f t="shared" si="23"/>
        <v>18412</v>
      </c>
      <c r="J68" s="112">
        <f t="shared" si="23"/>
        <v>16326</v>
      </c>
      <c r="K68" s="112">
        <f t="shared" si="23"/>
        <v>15432</v>
      </c>
      <c r="L68" s="112">
        <f t="shared" si="23"/>
        <v>33116</v>
      </c>
      <c r="M68" s="112">
        <f t="shared" si="23"/>
        <v>21128</v>
      </c>
      <c r="N68" s="112">
        <f t="shared" si="23"/>
        <v>26890</v>
      </c>
      <c r="O68" s="112">
        <f t="shared" si="23"/>
        <v>33116</v>
      </c>
      <c r="P68" s="112">
        <f t="shared" si="23"/>
        <v>25102</v>
      </c>
      <c r="Q68" s="112">
        <f t="shared" si="23"/>
        <v>12584</v>
      </c>
      <c r="R68" s="132">
        <f>SUM(C68:Q70)</f>
        <v>332450</v>
      </c>
    </row>
    <row r="69" spans="1:18" ht="9.75">
      <c r="A69" s="115"/>
      <c r="B69" s="116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33"/>
    </row>
    <row r="70" spans="1:18" ht="9.75">
      <c r="A70" s="117"/>
      <c r="B70" s="118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34"/>
    </row>
    <row r="71" spans="2:18" ht="9.75">
      <c r="B71" s="31"/>
      <c r="C71" s="32"/>
      <c r="D71" s="32"/>
      <c r="E71" s="32"/>
      <c r="F71" s="32"/>
      <c r="G71" s="1" t="s">
        <v>28</v>
      </c>
      <c r="R71" s="98"/>
    </row>
    <row r="72" spans="17:18" ht="9.75">
      <c r="Q72" s="98"/>
      <c r="R72" s="98"/>
    </row>
    <row r="73" ht="9.75">
      <c r="R73" s="98"/>
    </row>
    <row r="83" ht="9.75">
      <c r="R83" s="98"/>
    </row>
  </sheetData>
  <sheetProtection/>
  <mergeCells count="25">
    <mergeCell ref="I2:J2"/>
    <mergeCell ref="C3:P3"/>
    <mergeCell ref="N1:R1"/>
    <mergeCell ref="J68:J70"/>
    <mergeCell ref="O68:O70"/>
    <mergeCell ref="P68:P70"/>
    <mergeCell ref="R68:R70"/>
    <mergeCell ref="H68:H70"/>
    <mergeCell ref="I1:J1"/>
    <mergeCell ref="N68:N70"/>
    <mergeCell ref="O2:R2"/>
    <mergeCell ref="A4:A5"/>
    <mergeCell ref="I68:I70"/>
    <mergeCell ref="D68:D70"/>
    <mergeCell ref="K68:K70"/>
    <mergeCell ref="C68:C70"/>
    <mergeCell ref="B4:B5"/>
    <mergeCell ref="C4:J4"/>
    <mergeCell ref="Q68:Q70"/>
    <mergeCell ref="E68:E70"/>
    <mergeCell ref="M68:M70"/>
    <mergeCell ref="F68:F70"/>
    <mergeCell ref="G68:G70"/>
    <mergeCell ref="A68:B70"/>
    <mergeCell ref="L68:L70"/>
  </mergeCells>
  <printOptions/>
  <pageMargins left="1" right="1" top="1" bottom="1" header="0.5" footer="0.5"/>
  <pageSetup orientation="landscape" paperSize="9" scale="65" r:id="rId1"/>
  <headerFooter alignWithMargins="0">
    <oddFooter>&amp;R&amp;P</oddFooter>
  </headerFooter>
  <ignoredErrors>
    <ignoredError sqref="R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maiwan</dc:creator>
  <cp:keywords/>
  <dc:description/>
  <cp:lastModifiedBy>REDAKACJA3</cp:lastModifiedBy>
  <cp:lastPrinted>2017-11-15T14:33:03Z</cp:lastPrinted>
  <dcterms:created xsi:type="dcterms:W3CDTF">2009-06-15T06:49:34Z</dcterms:created>
  <dcterms:modified xsi:type="dcterms:W3CDTF">2018-01-05T12:59:09Z</dcterms:modified>
  <cp:category/>
  <cp:version/>
  <cp:contentType/>
  <cp:contentStatus/>
</cp:coreProperties>
</file>